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D:\Supplemental Files (to be zipped)\(Figure 3 and S4) Viability 264A\"/>
    </mc:Choice>
  </mc:AlternateContent>
  <xr:revisionPtr revIDLastSave="0" documentId="13_ncr:1_{B9418EB3-A424-497B-87F9-962FD4461D3A}" xr6:coauthVersionLast="47" xr6:coauthVersionMax="47" xr10:uidLastSave="{00000000-0000-0000-0000-000000000000}"/>
  <bookViews>
    <workbookView xWindow="-120" yWindow="-120" windowWidth="29040" windowHeight="15720" activeTab="7" xr2:uid="{00000000-000D-0000-FFFF-FFFF00000000}"/>
  </bookViews>
  <sheets>
    <sheet name="plate4_MT_lumi_PTX_SP_0h" sheetId="1" r:id="rId1"/>
    <sheet name="12h" sheetId="3" r:id="rId2"/>
    <sheet name="24h" sheetId="4" r:id="rId3"/>
    <sheet name="36h" sheetId="5" r:id="rId4"/>
    <sheet name="48h" sheetId="6" r:id="rId5"/>
    <sheet name="60h" sheetId="7" r:id="rId6"/>
    <sheet name="72h" sheetId="8" r:id="rId7"/>
    <sheet name="All" sheetId="2" r:id="rId8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68" i="2" l="1"/>
  <c r="C68" i="2"/>
  <c r="D68" i="2"/>
  <c r="E68" i="2"/>
  <c r="F68" i="2"/>
  <c r="G68" i="2"/>
  <c r="H68" i="2"/>
  <c r="I68" i="2"/>
  <c r="J68" i="2"/>
  <c r="K68" i="2"/>
  <c r="L68" i="2"/>
  <c r="M68" i="2"/>
  <c r="A69" i="2"/>
  <c r="B69" i="2"/>
  <c r="C69" i="2"/>
  <c r="D69" i="2"/>
  <c r="E69" i="2"/>
  <c r="F69" i="2"/>
  <c r="G69" i="2"/>
  <c r="H69" i="2"/>
  <c r="I69" i="2"/>
  <c r="J69" i="2"/>
  <c r="K69" i="2"/>
  <c r="L69" i="2"/>
  <c r="M69" i="2"/>
  <c r="A70" i="2"/>
  <c r="B70" i="2"/>
  <c r="A71" i="2"/>
  <c r="B71" i="2"/>
  <c r="C71" i="2"/>
  <c r="D71" i="2"/>
  <c r="E71" i="2"/>
  <c r="A72" i="2"/>
  <c r="E72" i="2"/>
  <c r="F72" i="2"/>
  <c r="G72" i="2"/>
  <c r="H72" i="2"/>
  <c r="A73" i="2"/>
  <c r="H73" i="2"/>
  <c r="I73" i="2"/>
  <c r="J73" i="2"/>
  <c r="K73" i="2"/>
  <c r="A74" i="2"/>
  <c r="K74" i="2"/>
  <c r="L74" i="2"/>
  <c r="M74" i="2"/>
  <c r="A75" i="2"/>
  <c r="A76" i="2"/>
  <c r="B76" i="2"/>
  <c r="C76" i="2"/>
  <c r="D76" i="2"/>
  <c r="A77" i="2"/>
  <c r="F77" i="2"/>
  <c r="G77" i="2"/>
  <c r="B57" i="2"/>
  <c r="C57" i="2"/>
  <c r="D57" i="2"/>
  <c r="E57" i="2"/>
  <c r="F57" i="2"/>
  <c r="G57" i="2"/>
  <c r="H57" i="2"/>
  <c r="I57" i="2"/>
  <c r="J57" i="2"/>
  <c r="K57" i="2"/>
  <c r="L57" i="2"/>
  <c r="M57" i="2"/>
  <c r="A58" i="2"/>
  <c r="B58" i="2"/>
  <c r="C58" i="2"/>
  <c r="D58" i="2"/>
  <c r="E58" i="2"/>
  <c r="F58" i="2"/>
  <c r="G58" i="2"/>
  <c r="H58" i="2"/>
  <c r="I58" i="2"/>
  <c r="J58" i="2"/>
  <c r="K58" i="2"/>
  <c r="L58" i="2"/>
  <c r="M58" i="2"/>
  <c r="A59" i="2"/>
  <c r="A60" i="2"/>
  <c r="B60" i="2"/>
  <c r="C60" i="2"/>
  <c r="D60" i="2"/>
  <c r="A61" i="2"/>
  <c r="E61" i="2"/>
  <c r="F61" i="2"/>
  <c r="G61" i="2"/>
  <c r="A62" i="2"/>
  <c r="H62" i="2"/>
  <c r="I62" i="2"/>
  <c r="J62" i="2"/>
  <c r="A63" i="2"/>
  <c r="L63" i="2"/>
  <c r="M63" i="2"/>
  <c r="A64" i="2"/>
  <c r="A65" i="2"/>
  <c r="C65" i="2"/>
  <c r="A66" i="2"/>
  <c r="C66" i="2"/>
  <c r="D66" i="2"/>
  <c r="F66" i="2"/>
  <c r="B46" i="2"/>
  <c r="C46" i="2"/>
  <c r="D46" i="2"/>
  <c r="E46" i="2"/>
  <c r="F46" i="2"/>
  <c r="G46" i="2"/>
  <c r="H46" i="2"/>
  <c r="I46" i="2"/>
  <c r="J46" i="2"/>
  <c r="K46" i="2"/>
  <c r="L46" i="2"/>
  <c r="M46" i="2"/>
  <c r="A47" i="2"/>
  <c r="B47" i="2"/>
  <c r="C47" i="2"/>
  <c r="D47" i="2"/>
  <c r="E47" i="2"/>
  <c r="F47" i="2"/>
  <c r="G47" i="2"/>
  <c r="H47" i="2"/>
  <c r="I47" i="2"/>
  <c r="J47" i="2"/>
  <c r="K47" i="2"/>
  <c r="L47" i="2"/>
  <c r="M47" i="2"/>
  <c r="A48" i="2"/>
  <c r="A49" i="2"/>
  <c r="C49" i="2"/>
  <c r="A50" i="2"/>
  <c r="C50" i="2"/>
  <c r="D50" i="2"/>
  <c r="F50" i="2"/>
  <c r="A51" i="2"/>
  <c r="F51" i="2"/>
  <c r="G51" i="2"/>
  <c r="H51" i="2"/>
  <c r="A52" i="2"/>
  <c r="I52" i="2"/>
  <c r="J52" i="2"/>
  <c r="K52" i="2"/>
  <c r="L52" i="2"/>
  <c r="A53" i="2"/>
  <c r="L53" i="2"/>
  <c r="M53" i="2"/>
  <c r="A54" i="2"/>
  <c r="B54" i="2"/>
  <c r="A55" i="2"/>
  <c r="B55" i="2"/>
  <c r="C55" i="2"/>
  <c r="D55" i="2"/>
  <c r="E55" i="2"/>
  <c r="B35" i="2"/>
  <c r="C35" i="2"/>
  <c r="D35" i="2"/>
  <c r="E35" i="2"/>
  <c r="F35" i="2"/>
  <c r="G35" i="2"/>
  <c r="H35" i="2"/>
  <c r="I35" i="2"/>
  <c r="J35" i="2"/>
  <c r="K35" i="2"/>
  <c r="L35" i="2"/>
  <c r="M35" i="2"/>
  <c r="A36" i="2"/>
  <c r="B36" i="2"/>
  <c r="C36" i="2"/>
  <c r="D36" i="2"/>
  <c r="E36" i="2"/>
  <c r="F36" i="2"/>
  <c r="G36" i="2"/>
  <c r="H36" i="2"/>
  <c r="I36" i="2"/>
  <c r="J36" i="2"/>
  <c r="K36" i="2"/>
  <c r="L36" i="2"/>
  <c r="M36" i="2"/>
  <c r="A37" i="2"/>
  <c r="L37" i="2"/>
  <c r="M37" i="2"/>
  <c r="A38" i="2"/>
  <c r="B38" i="2"/>
  <c r="A39" i="2"/>
  <c r="B39" i="2"/>
  <c r="C39" i="2"/>
  <c r="D39" i="2"/>
  <c r="E39" i="2"/>
  <c r="A40" i="2"/>
  <c r="E40" i="2"/>
  <c r="F40" i="2"/>
  <c r="G40" i="2"/>
  <c r="H40" i="2"/>
  <c r="A41" i="2"/>
  <c r="H41" i="2"/>
  <c r="I41" i="2"/>
  <c r="J41" i="2"/>
  <c r="K41" i="2"/>
  <c r="A42" i="2"/>
  <c r="K42" i="2"/>
  <c r="L42" i="2"/>
  <c r="M42" i="2"/>
  <c r="A43" i="2"/>
  <c r="A44" i="2"/>
  <c r="B44" i="2"/>
  <c r="C44" i="2"/>
  <c r="D44" i="2"/>
  <c r="B24" i="2"/>
  <c r="C24" i="2"/>
  <c r="D24" i="2"/>
  <c r="E24" i="2"/>
  <c r="F24" i="2"/>
  <c r="G24" i="2"/>
  <c r="H24" i="2"/>
  <c r="I24" i="2"/>
  <c r="J24" i="2"/>
  <c r="K24" i="2"/>
  <c r="L24" i="2"/>
  <c r="M24" i="2"/>
  <c r="A25" i="2"/>
  <c r="B25" i="2"/>
  <c r="C25" i="2"/>
  <c r="D25" i="2"/>
  <c r="E25" i="2"/>
  <c r="F25" i="2"/>
  <c r="G25" i="2"/>
  <c r="H25" i="2"/>
  <c r="I25" i="2"/>
  <c r="J25" i="2"/>
  <c r="K25" i="2"/>
  <c r="L25" i="2"/>
  <c r="M25" i="2"/>
  <c r="A26" i="2"/>
  <c r="K26" i="2"/>
  <c r="L26" i="2"/>
  <c r="M26" i="2"/>
  <c r="A27" i="2"/>
  <c r="A28" i="2"/>
  <c r="B28" i="2"/>
  <c r="C28" i="2"/>
  <c r="D28" i="2"/>
  <c r="A29" i="2"/>
  <c r="D29" i="2"/>
  <c r="E29" i="2"/>
  <c r="F29" i="2"/>
  <c r="G29" i="2"/>
  <c r="A30" i="2"/>
  <c r="G30" i="2"/>
  <c r="H30" i="2"/>
  <c r="I30" i="2"/>
  <c r="J30" i="2"/>
  <c r="A31" i="2"/>
  <c r="K31" i="2"/>
  <c r="L31" i="2"/>
  <c r="M31" i="2"/>
  <c r="A32" i="2"/>
  <c r="A33" i="2"/>
  <c r="B33" i="2"/>
  <c r="C33" i="2"/>
  <c r="AU24" i="2"/>
  <c r="AT24" i="2"/>
  <c r="AS24" i="2"/>
  <c r="AX13" i="2"/>
  <c r="AL68" i="2"/>
  <c r="AK68" i="2"/>
  <c r="AP57" i="2"/>
  <c r="AN57" i="2"/>
  <c r="AK35" i="2"/>
  <c r="AP24" i="2"/>
  <c r="AN24" i="2"/>
  <c r="AM24" i="2"/>
  <c r="V13" i="2"/>
  <c r="U13" i="2"/>
  <c r="P24" i="2"/>
  <c r="W35" i="2"/>
  <c r="V35" i="2"/>
  <c r="Q46" i="2"/>
  <c r="P46" i="2"/>
  <c r="W57" i="2"/>
  <c r="R68" i="2"/>
  <c r="Q68" i="2"/>
  <c r="P68" i="2"/>
  <c r="AH68" i="2"/>
  <c r="AC57" i="2"/>
  <c r="AB57" i="2"/>
  <c r="AA57" i="2"/>
  <c r="Z57" i="2"/>
  <c r="AD35" i="2"/>
  <c r="AC35" i="2"/>
  <c r="AB35" i="2"/>
  <c r="AA35" i="2"/>
  <c r="AE13" i="2"/>
  <c r="AD13" i="2"/>
  <c r="AC13" i="2"/>
  <c r="AB13" i="2"/>
  <c r="V2" i="2"/>
  <c r="T2" i="2"/>
  <c r="S2" i="2"/>
  <c r="B13" i="2"/>
  <c r="C13" i="2"/>
  <c r="D13" i="2"/>
  <c r="E13" i="2"/>
  <c r="F13" i="2"/>
  <c r="G13" i="2"/>
  <c r="H13" i="2"/>
  <c r="I13" i="2"/>
  <c r="J13" i="2"/>
  <c r="K13" i="2"/>
  <c r="L13" i="2"/>
  <c r="M13" i="2"/>
  <c r="A14" i="2"/>
  <c r="B14" i="2"/>
  <c r="C14" i="2"/>
  <c r="D14" i="2"/>
  <c r="E14" i="2"/>
  <c r="F14" i="2"/>
  <c r="G14" i="2"/>
  <c r="H14" i="2"/>
  <c r="I14" i="2"/>
  <c r="J14" i="2"/>
  <c r="K14" i="2"/>
  <c r="L14" i="2"/>
  <c r="M14" i="2"/>
  <c r="A15" i="2"/>
  <c r="B15" i="2"/>
  <c r="C15" i="2"/>
  <c r="D15" i="2"/>
  <c r="A16" i="2"/>
  <c r="D16" i="2"/>
  <c r="E16" i="2"/>
  <c r="F16" i="2"/>
  <c r="G16" i="2"/>
  <c r="A17" i="2"/>
  <c r="G17" i="2"/>
  <c r="H17" i="2"/>
  <c r="I17" i="2"/>
  <c r="J17" i="2"/>
  <c r="A18" i="2"/>
  <c r="J18" i="2"/>
  <c r="K18" i="2"/>
  <c r="L18" i="2"/>
  <c r="M18" i="2"/>
  <c r="A19" i="2"/>
  <c r="M19" i="2"/>
  <c r="A20" i="2"/>
  <c r="B20" i="2"/>
  <c r="C20" i="2"/>
  <c r="A21" i="2"/>
  <c r="C21" i="2"/>
  <c r="D21" i="2"/>
  <c r="E21" i="2"/>
  <c r="F21" i="2"/>
  <c r="A22" i="2"/>
  <c r="F22" i="2"/>
  <c r="G22" i="2"/>
  <c r="H22" i="2"/>
  <c r="I22" i="2"/>
  <c r="B2" i="2"/>
  <c r="C2" i="2"/>
  <c r="D2" i="2"/>
  <c r="Z35" i="2" s="1"/>
  <c r="E2" i="2"/>
  <c r="AA13" i="2" s="1"/>
  <c r="F2" i="2"/>
  <c r="AL24" i="2" s="1"/>
  <c r="G2" i="2"/>
  <c r="AM57" i="2" s="1"/>
  <c r="H2" i="2"/>
  <c r="AV13" i="2" s="1"/>
  <c r="I2" i="2"/>
  <c r="AW13" i="2" s="1"/>
  <c r="J2" i="2"/>
  <c r="V57" i="2" s="1"/>
  <c r="K2" i="2"/>
  <c r="AG68" i="2" s="1"/>
  <c r="L2" i="2"/>
  <c r="AH46" i="2" s="1"/>
  <c r="M2" i="2"/>
  <c r="A3" i="2"/>
  <c r="B3" i="2"/>
  <c r="C3" i="2"/>
  <c r="D3" i="2"/>
  <c r="E3" i="2"/>
  <c r="F3" i="2"/>
  <c r="G3" i="2"/>
  <c r="H3" i="2"/>
  <c r="I3" i="2"/>
  <c r="J3" i="2"/>
  <c r="K3" i="2"/>
  <c r="L3" i="2"/>
  <c r="M3" i="2"/>
  <c r="A4" i="2"/>
  <c r="B4" i="2"/>
  <c r="C4" i="2"/>
  <c r="A5" i="2"/>
  <c r="C5" i="2"/>
  <c r="D5" i="2"/>
  <c r="E5" i="2"/>
  <c r="F5" i="2"/>
  <c r="A6" i="2"/>
  <c r="F6" i="2"/>
  <c r="G6" i="2"/>
  <c r="H6" i="2"/>
  <c r="I6" i="2"/>
  <c r="A7" i="2"/>
  <c r="I7" i="2"/>
  <c r="J7" i="2"/>
  <c r="K7" i="2"/>
  <c r="L7" i="2"/>
  <c r="A8" i="2"/>
  <c r="L8" i="2"/>
  <c r="M8" i="2"/>
  <c r="A9" i="2"/>
  <c r="B9" i="2"/>
  <c r="A10" i="2"/>
  <c r="B10" i="2"/>
  <c r="C10" i="2"/>
  <c r="D10" i="2"/>
  <c r="E10" i="2"/>
  <c r="A11" i="2"/>
  <c r="E11" i="2"/>
  <c r="F11" i="2"/>
  <c r="G11" i="2"/>
  <c r="H11" i="2"/>
  <c r="R42" i="8"/>
  <c r="M77" i="2" s="1"/>
  <c r="Q42" i="8"/>
  <c r="L77" i="2" s="1"/>
  <c r="P42" i="8"/>
  <c r="K77" i="2" s="1"/>
  <c r="O42" i="8"/>
  <c r="J77" i="2" s="1"/>
  <c r="N42" i="8"/>
  <c r="I77" i="2" s="1"/>
  <c r="M42" i="8"/>
  <c r="H77" i="2" s="1"/>
  <c r="L42" i="8"/>
  <c r="K42" i="8"/>
  <c r="J42" i="8"/>
  <c r="E77" i="2" s="1"/>
  <c r="I42" i="8"/>
  <c r="D77" i="2" s="1"/>
  <c r="H42" i="8"/>
  <c r="C77" i="2" s="1"/>
  <c r="G42" i="8"/>
  <c r="B77" i="2" s="1"/>
  <c r="R41" i="8"/>
  <c r="M76" i="2" s="1"/>
  <c r="Q41" i="8"/>
  <c r="L76" i="2" s="1"/>
  <c r="P41" i="8"/>
  <c r="K76" i="2" s="1"/>
  <c r="O41" i="8"/>
  <c r="J76" i="2" s="1"/>
  <c r="N41" i="8"/>
  <c r="I76" i="2" s="1"/>
  <c r="M41" i="8"/>
  <c r="H76" i="2" s="1"/>
  <c r="L41" i="8"/>
  <c r="G76" i="2" s="1"/>
  <c r="K41" i="8"/>
  <c r="F76" i="2" s="1"/>
  <c r="J41" i="8"/>
  <c r="E76" i="2" s="1"/>
  <c r="I41" i="8"/>
  <c r="H41" i="8"/>
  <c r="G41" i="8"/>
  <c r="R40" i="8"/>
  <c r="M75" i="2" s="1"/>
  <c r="Q40" i="8"/>
  <c r="L75" i="2" s="1"/>
  <c r="P40" i="8"/>
  <c r="K75" i="2" s="1"/>
  <c r="O40" i="8"/>
  <c r="J75" i="2" s="1"/>
  <c r="N40" i="8"/>
  <c r="I75" i="2" s="1"/>
  <c r="M40" i="8"/>
  <c r="H75" i="2" s="1"/>
  <c r="L40" i="8"/>
  <c r="G75" i="2" s="1"/>
  <c r="K40" i="8"/>
  <c r="F75" i="2" s="1"/>
  <c r="J40" i="8"/>
  <c r="E75" i="2" s="1"/>
  <c r="I40" i="8"/>
  <c r="D75" i="2" s="1"/>
  <c r="H40" i="8"/>
  <c r="C75" i="2" s="1"/>
  <c r="G40" i="8"/>
  <c r="B75" i="2" s="1"/>
  <c r="R39" i="8"/>
  <c r="Q39" i="8"/>
  <c r="P39" i="8"/>
  <c r="O39" i="8"/>
  <c r="J74" i="2" s="1"/>
  <c r="N39" i="8"/>
  <c r="I74" i="2" s="1"/>
  <c r="M39" i="8"/>
  <c r="H74" i="2" s="1"/>
  <c r="L39" i="8"/>
  <c r="G74" i="2" s="1"/>
  <c r="K39" i="8"/>
  <c r="F74" i="2" s="1"/>
  <c r="J39" i="8"/>
  <c r="E74" i="2" s="1"/>
  <c r="I39" i="8"/>
  <c r="D74" i="2" s="1"/>
  <c r="H39" i="8"/>
  <c r="C74" i="2" s="1"/>
  <c r="G39" i="8"/>
  <c r="B74" i="2" s="1"/>
  <c r="R38" i="8"/>
  <c r="M73" i="2" s="1"/>
  <c r="Q38" i="8"/>
  <c r="L73" i="2" s="1"/>
  <c r="P38" i="8"/>
  <c r="O38" i="8"/>
  <c r="N38" i="8"/>
  <c r="M38" i="8"/>
  <c r="L38" i="8"/>
  <c r="G73" i="2" s="1"/>
  <c r="K38" i="8"/>
  <c r="F73" i="2" s="1"/>
  <c r="J38" i="8"/>
  <c r="E73" i="2" s="1"/>
  <c r="I38" i="8"/>
  <c r="D73" i="2" s="1"/>
  <c r="H38" i="8"/>
  <c r="C73" i="2" s="1"/>
  <c r="G38" i="8"/>
  <c r="B73" i="2" s="1"/>
  <c r="R37" i="8"/>
  <c r="M72" i="2" s="1"/>
  <c r="Q37" i="8"/>
  <c r="L72" i="2" s="1"/>
  <c r="P37" i="8"/>
  <c r="K72" i="2" s="1"/>
  <c r="O37" i="8"/>
  <c r="J72" i="2" s="1"/>
  <c r="N37" i="8"/>
  <c r="I72" i="2" s="1"/>
  <c r="M37" i="8"/>
  <c r="L37" i="8"/>
  <c r="K37" i="8"/>
  <c r="J37" i="8"/>
  <c r="I37" i="8"/>
  <c r="D72" i="2" s="1"/>
  <c r="H37" i="8"/>
  <c r="C72" i="2" s="1"/>
  <c r="G37" i="8"/>
  <c r="B72" i="2" s="1"/>
  <c r="R36" i="8"/>
  <c r="M71" i="2" s="1"/>
  <c r="Q36" i="8"/>
  <c r="L71" i="2" s="1"/>
  <c r="P36" i="8"/>
  <c r="K71" i="2" s="1"/>
  <c r="O36" i="8"/>
  <c r="J71" i="2" s="1"/>
  <c r="N36" i="8"/>
  <c r="I71" i="2" s="1"/>
  <c r="M36" i="8"/>
  <c r="H71" i="2" s="1"/>
  <c r="L36" i="8"/>
  <c r="G71" i="2" s="1"/>
  <c r="K36" i="8"/>
  <c r="F71" i="2" s="1"/>
  <c r="J36" i="8"/>
  <c r="I36" i="8"/>
  <c r="H36" i="8"/>
  <c r="G36" i="8"/>
  <c r="R35" i="8"/>
  <c r="M70" i="2" s="1"/>
  <c r="Q35" i="8"/>
  <c r="L70" i="2" s="1"/>
  <c r="P35" i="8"/>
  <c r="K70" i="2" s="1"/>
  <c r="O35" i="8"/>
  <c r="J70" i="2" s="1"/>
  <c r="N35" i="8"/>
  <c r="I70" i="2" s="1"/>
  <c r="M35" i="8"/>
  <c r="H70" i="2" s="1"/>
  <c r="L35" i="8"/>
  <c r="G70" i="2" s="1"/>
  <c r="K35" i="8"/>
  <c r="F70" i="2" s="1"/>
  <c r="J35" i="8"/>
  <c r="E70" i="2" s="1"/>
  <c r="I35" i="8"/>
  <c r="D70" i="2" s="1"/>
  <c r="H35" i="8"/>
  <c r="C70" i="2" s="1"/>
  <c r="G35" i="8"/>
  <c r="F24" i="8"/>
  <c r="G9" i="8"/>
  <c r="G10" i="8" s="1"/>
  <c r="G11" i="8" s="1"/>
  <c r="G12" i="8" s="1"/>
  <c r="G13" i="8" s="1"/>
  <c r="G14" i="8" s="1"/>
  <c r="G15" i="8" s="1"/>
  <c r="R42" i="7"/>
  <c r="M66" i="2" s="1"/>
  <c r="Q42" i="7"/>
  <c r="L66" i="2" s="1"/>
  <c r="P42" i="7"/>
  <c r="K66" i="2" s="1"/>
  <c r="O42" i="7"/>
  <c r="J66" i="2" s="1"/>
  <c r="N42" i="7"/>
  <c r="I66" i="2" s="1"/>
  <c r="M42" i="7"/>
  <c r="H66" i="2" s="1"/>
  <c r="L42" i="7"/>
  <c r="G66" i="2" s="1"/>
  <c r="K42" i="7"/>
  <c r="J42" i="7"/>
  <c r="E66" i="2" s="1"/>
  <c r="I42" i="7"/>
  <c r="H42" i="7"/>
  <c r="G42" i="7"/>
  <c r="B66" i="2" s="1"/>
  <c r="R41" i="7"/>
  <c r="M65" i="2" s="1"/>
  <c r="Q41" i="7"/>
  <c r="L65" i="2" s="1"/>
  <c r="P41" i="7"/>
  <c r="K65" i="2" s="1"/>
  <c r="O41" i="7"/>
  <c r="J65" i="2" s="1"/>
  <c r="N41" i="7"/>
  <c r="I65" i="2" s="1"/>
  <c r="M41" i="7"/>
  <c r="H65" i="2" s="1"/>
  <c r="L41" i="7"/>
  <c r="G65" i="2" s="1"/>
  <c r="K41" i="7"/>
  <c r="F65" i="2" s="1"/>
  <c r="J41" i="7"/>
  <c r="E65" i="2" s="1"/>
  <c r="I41" i="7"/>
  <c r="D65" i="2" s="1"/>
  <c r="H41" i="7"/>
  <c r="G41" i="7"/>
  <c r="B65" i="2" s="1"/>
  <c r="R40" i="7"/>
  <c r="M64" i="2" s="1"/>
  <c r="Q40" i="7"/>
  <c r="L64" i="2" s="1"/>
  <c r="P40" i="7"/>
  <c r="K64" i="2" s="1"/>
  <c r="O40" i="7"/>
  <c r="J64" i="2" s="1"/>
  <c r="N40" i="7"/>
  <c r="I64" i="2" s="1"/>
  <c r="M40" i="7"/>
  <c r="H64" i="2" s="1"/>
  <c r="L40" i="7"/>
  <c r="G64" i="2" s="1"/>
  <c r="K40" i="7"/>
  <c r="F64" i="2" s="1"/>
  <c r="J40" i="7"/>
  <c r="E64" i="2" s="1"/>
  <c r="I40" i="7"/>
  <c r="D64" i="2" s="1"/>
  <c r="H40" i="7"/>
  <c r="C64" i="2" s="1"/>
  <c r="G40" i="7"/>
  <c r="B64" i="2" s="1"/>
  <c r="R39" i="7"/>
  <c r="Q39" i="7"/>
  <c r="P39" i="7"/>
  <c r="K63" i="2" s="1"/>
  <c r="O39" i="7"/>
  <c r="J63" i="2" s="1"/>
  <c r="N39" i="7"/>
  <c r="I63" i="2" s="1"/>
  <c r="M39" i="7"/>
  <c r="H63" i="2" s="1"/>
  <c r="L39" i="7"/>
  <c r="G63" i="2" s="1"/>
  <c r="K39" i="7"/>
  <c r="F63" i="2" s="1"/>
  <c r="J39" i="7"/>
  <c r="E63" i="2" s="1"/>
  <c r="I39" i="7"/>
  <c r="D63" i="2" s="1"/>
  <c r="H39" i="7"/>
  <c r="C63" i="2" s="1"/>
  <c r="G39" i="7"/>
  <c r="B63" i="2" s="1"/>
  <c r="R38" i="7"/>
  <c r="M62" i="2" s="1"/>
  <c r="Q38" i="7"/>
  <c r="L62" i="2" s="1"/>
  <c r="P38" i="7"/>
  <c r="K62" i="2" s="1"/>
  <c r="O38" i="7"/>
  <c r="N38" i="7"/>
  <c r="M38" i="7"/>
  <c r="L38" i="7"/>
  <c r="G62" i="2" s="1"/>
  <c r="K38" i="7"/>
  <c r="F62" i="2" s="1"/>
  <c r="J38" i="7"/>
  <c r="E62" i="2" s="1"/>
  <c r="I38" i="7"/>
  <c r="D62" i="2" s="1"/>
  <c r="H38" i="7"/>
  <c r="C62" i="2" s="1"/>
  <c r="G38" i="7"/>
  <c r="B62" i="2" s="1"/>
  <c r="R37" i="7"/>
  <c r="M61" i="2" s="1"/>
  <c r="Q37" i="7"/>
  <c r="L61" i="2" s="1"/>
  <c r="P37" i="7"/>
  <c r="K61" i="2" s="1"/>
  <c r="O37" i="7"/>
  <c r="J61" i="2" s="1"/>
  <c r="N37" i="7"/>
  <c r="I61" i="2" s="1"/>
  <c r="M37" i="7"/>
  <c r="H61" i="2" s="1"/>
  <c r="L37" i="7"/>
  <c r="K37" i="7"/>
  <c r="J37" i="7"/>
  <c r="I37" i="7"/>
  <c r="D61" i="2" s="1"/>
  <c r="H37" i="7"/>
  <c r="C61" i="2" s="1"/>
  <c r="G37" i="7"/>
  <c r="B61" i="2" s="1"/>
  <c r="R36" i="7"/>
  <c r="M60" i="2" s="1"/>
  <c r="Q36" i="7"/>
  <c r="L60" i="2" s="1"/>
  <c r="P36" i="7"/>
  <c r="K60" i="2" s="1"/>
  <c r="O36" i="7"/>
  <c r="J60" i="2" s="1"/>
  <c r="N36" i="7"/>
  <c r="I60" i="2" s="1"/>
  <c r="M36" i="7"/>
  <c r="H60" i="2" s="1"/>
  <c r="L36" i="7"/>
  <c r="G60" i="2" s="1"/>
  <c r="K36" i="7"/>
  <c r="F60" i="2" s="1"/>
  <c r="J36" i="7"/>
  <c r="E60" i="2" s="1"/>
  <c r="I36" i="7"/>
  <c r="H36" i="7"/>
  <c r="G36" i="7"/>
  <c r="R35" i="7"/>
  <c r="M59" i="2" s="1"/>
  <c r="Q35" i="7"/>
  <c r="L59" i="2" s="1"/>
  <c r="P35" i="7"/>
  <c r="K59" i="2" s="1"/>
  <c r="O35" i="7"/>
  <c r="J59" i="2" s="1"/>
  <c r="N35" i="7"/>
  <c r="I59" i="2" s="1"/>
  <c r="M35" i="7"/>
  <c r="H59" i="2" s="1"/>
  <c r="L35" i="7"/>
  <c r="G59" i="2" s="1"/>
  <c r="K35" i="7"/>
  <c r="F59" i="2" s="1"/>
  <c r="J35" i="7"/>
  <c r="E59" i="2" s="1"/>
  <c r="I35" i="7"/>
  <c r="D59" i="2" s="1"/>
  <c r="H35" i="7"/>
  <c r="C59" i="2" s="1"/>
  <c r="G35" i="7"/>
  <c r="B59" i="2" s="1"/>
  <c r="F24" i="7"/>
  <c r="G9" i="7"/>
  <c r="G10" i="7" s="1"/>
  <c r="G11" i="7" s="1"/>
  <c r="G12" i="7" s="1"/>
  <c r="G13" i="7" s="1"/>
  <c r="G14" i="7" s="1"/>
  <c r="G15" i="7" s="1"/>
  <c r="R42" i="6"/>
  <c r="M55" i="2" s="1"/>
  <c r="Q42" i="6"/>
  <c r="L55" i="2" s="1"/>
  <c r="P42" i="6"/>
  <c r="K55" i="2" s="1"/>
  <c r="O42" i="6"/>
  <c r="J55" i="2" s="1"/>
  <c r="N42" i="6"/>
  <c r="I55" i="2" s="1"/>
  <c r="M42" i="6"/>
  <c r="H55" i="2" s="1"/>
  <c r="L42" i="6"/>
  <c r="G55" i="2" s="1"/>
  <c r="K42" i="6"/>
  <c r="F55" i="2" s="1"/>
  <c r="J42" i="6"/>
  <c r="I42" i="6"/>
  <c r="H42" i="6"/>
  <c r="G42" i="6"/>
  <c r="R41" i="6"/>
  <c r="M54" i="2" s="1"/>
  <c r="Q41" i="6"/>
  <c r="L54" i="2" s="1"/>
  <c r="P41" i="6"/>
  <c r="K54" i="2" s="1"/>
  <c r="O41" i="6"/>
  <c r="J54" i="2" s="1"/>
  <c r="N41" i="6"/>
  <c r="I54" i="2" s="1"/>
  <c r="M41" i="6"/>
  <c r="H54" i="2" s="1"/>
  <c r="L41" i="6"/>
  <c r="G54" i="2" s="1"/>
  <c r="K41" i="6"/>
  <c r="F54" i="2" s="1"/>
  <c r="J41" i="6"/>
  <c r="E54" i="2" s="1"/>
  <c r="I41" i="6"/>
  <c r="D54" i="2" s="1"/>
  <c r="H41" i="6"/>
  <c r="C54" i="2" s="1"/>
  <c r="G41" i="6"/>
  <c r="R40" i="6"/>
  <c r="Q40" i="6"/>
  <c r="P40" i="6"/>
  <c r="K53" i="2" s="1"/>
  <c r="O40" i="6"/>
  <c r="J53" i="2" s="1"/>
  <c r="N40" i="6"/>
  <c r="I53" i="2" s="1"/>
  <c r="M40" i="6"/>
  <c r="H53" i="2" s="1"/>
  <c r="L40" i="6"/>
  <c r="G53" i="2" s="1"/>
  <c r="K40" i="6"/>
  <c r="F53" i="2" s="1"/>
  <c r="J40" i="6"/>
  <c r="E53" i="2" s="1"/>
  <c r="I40" i="6"/>
  <c r="D53" i="2" s="1"/>
  <c r="H40" i="6"/>
  <c r="C53" i="2" s="1"/>
  <c r="G40" i="6"/>
  <c r="B53" i="2" s="1"/>
  <c r="R39" i="6"/>
  <c r="M52" i="2" s="1"/>
  <c r="Q39" i="6"/>
  <c r="P39" i="6"/>
  <c r="O39" i="6"/>
  <c r="N39" i="6"/>
  <c r="M39" i="6"/>
  <c r="H52" i="2" s="1"/>
  <c r="L39" i="6"/>
  <c r="G52" i="2" s="1"/>
  <c r="K39" i="6"/>
  <c r="F52" i="2" s="1"/>
  <c r="J39" i="6"/>
  <c r="E52" i="2" s="1"/>
  <c r="I39" i="6"/>
  <c r="D52" i="2" s="1"/>
  <c r="H39" i="6"/>
  <c r="C52" i="2" s="1"/>
  <c r="G39" i="6"/>
  <c r="B52" i="2" s="1"/>
  <c r="R38" i="6"/>
  <c r="M51" i="2" s="1"/>
  <c r="Q38" i="6"/>
  <c r="L51" i="2" s="1"/>
  <c r="P38" i="6"/>
  <c r="K51" i="2" s="1"/>
  <c r="O38" i="6"/>
  <c r="J51" i="2" s="1"/>
  <c r="N38" i="6"/>
  <c r="I51" i="2" s="1"/>
  <c r="M38" i="6"/>
  <c r="L38" i="6"/>
  <c r="K38" i="6"/>
  <c r="J38" i="6"/>
  <c r="E51" i="2" s="1"/>
  <c r="I38" i="6"/>
  <c r="D51" i="2" s="1"/>
  <c r="H38" i="6"/>
  <c r="C51" i="2" s="1"/>
  <c r="G38" i="6"/>
  <c r="B51" i="2" s="1"/>
  <c r="R37" i="6"/>
  <c r="M50" i="2" s="1"/>
  <c r="Q37" i="6"/>
  <c r="L50" i="2" s="1"/>
  <c r="P37" i="6"/>
  <c r="K50" i="2" s="1"/>
  <c r="O37" i="6"/>
  <c r="J50" i="2" s="1"/>
  <c r="N37" i="6"/>
  <c r="I50" i="2" s="1"/>
  <c r="M37" i="6"/>
  <c r="H50" i="2" s="1"/>
  <c r="L37" i="6"/>
  <c r="G50" i="2" s="1"/>
  <c r="K37" i="6"/>
  <c r="J37" i="6"/>
  <c r="E50" i="2" s="1"/>
  <c r="I37" i="6"/>
  <c r="H37" i="6"/>
  <c r="G37" i="6"/>
  <c r="B50" i="2" s="1"/>
  <c r="R36" i="6"/>
  <c r="M49" i="2" s="1"/>
  <c r="Q36" i="6"/>
  <c r="L49" i="2" s="1"/>
  <c r="P36" i="6"/>
  <c r="K49" i="2" s="1"/>
  <c r="O36" i="6"/>
  <c r="J49" i="2" s="1"/>
  <c r="N36" i="6"/>
  <c r="I49" i="2" s="1"/>
  <c r="M36" i="6"/>
  <c r="H49" i="2" s="1"/>
  <c r="L36" i="6"/>
  <c r="G49" i="2" s="1"/>
  <c r="K36" i="6"/>
  <c r="F49" i="2" s="1"/>
  <c r="J36" i="6"/>
  <c r="E49" i="2" s="1"/>
  <c r="I36" i="6"/>
  <c r="D49" i="2" s="1"/>
  <c r="H36" i="6"/>
  <c r="G36" i="6"/>
  <c r="B49" i="2" s="1"/>
  <c r="R35" i="6"/>
  <c r="M48" i="2" s="1"/>
  <c r="Q35" i="6"/>
  <c r="L48" i="2" s="1"/>
  <c r="P35" i="6"/>
  <c r="K48" i="2" s="1"/>
  <c r="O35" i="6"/>
  <c r="J48" i="2" s="1"/>
  <c r="N35" i="6"/>
  <c r="I48" i="2" s="1"/>
  <c r="M35" i="6"/>
  <c r="H48" i="2" s="1"/>
  <c r="L35" i="6"/>
  <c r="G48" i="2" s="1"/>
  <c r="K35" i="6"/>
  <c r="F48" i="2" s="1"/>
  <c r="J35" i="6"/>
  <c r="E48" i="2" s="1"/>
  <c r="I35" i="6"/>
  <c r="D48" i="2" s="1"/>
  <c r="H35" i="6"/>
  <c r="C48" i="2" s="1"/>
  <c r="G35" i="6"/>
  <c r="B48" i="2" s="1"/>
  <c r="F24" i="6"/>
  <c r="G9" i="6"/>
  <c r="G10" i="6" s="1"/>
  <c r="G11" i="6" s="1"/>
  <c r="G12" i="6" s="1"/>
  <c r="G13" i="6" s="1"/>
  <c r="G14" i="6" s="1"/>
  <c r="G15" i="6" s="1"/>
  <c r="R42" i="5"/>
  <c r="M44" i="2" s="1"/>
  <c r="Q42" i="5"/>
  <c r="L44" i="2" s="1"/>
  <c r="P42" i="5"/>
  <c r="K44" i="2" s="1"/>
  <c r="O42" i="5"/>
  <c r="J44" i="2" s="1"/>
  <c r="N42" i="5"/>
  <c r="I44" i="2" s="1"/>
  <c r="M42" i="5"/>
  <c r="H44" i="2" s="1"/>
  <c r="L42" i="5"/>
  <c r="G44" i="2" s="1"/>
  <c r="K42" i="5"/>
  <c r="F44" i="2" s="1"/>
  <c r="J42" i="5"/>
  <c r="E44" i="2" s="1"/>
  <c r="I42" i="5"/>
  <c r="H42" i="5"/>
  <c r="G42" i="5"/>
  <c r="R41" i="5"/>
  <c r="M43" i="2" s="1"/>
  <c r="Q41" i="5"/>
  <c r="L43" i="2" s="1"/>
  <c r="P41" i="5"/>
  <c r="K43" i="2" s="1"/>
  <c r="O41" i="5"/>
  <c r="J43" i="2" s="1"/>
  <c r="N41" i="5"/>
  <c r="I43" i="2" s="1"/>
  <c r="M41" i="5"/>
  <c r="H43" i="2" s="1"/>
  <c r="L41" i="5"/>
  <c r="G43" i="2" s="1"/>
  <c r="K41" i="5"/>
  <c r="F43" i="2" s="1"/>
  <c r="J41" i="5"/>
  <c r="E43" i="2" s="1"/>
  <c r="I41" i="5"/>
  <c r="D43" i="2" s="1"/>
  <c r="H41" i="5"/>
  <c r="C43" i="2" s="1"/>
  <c r="G41" i="5"/>
  <c r="B43" i="2" s="1"/>
  <c r="R40" i="5"/>
  <c r="Q40" i="5"/>
  <c r="P40" i="5"/>
  <c r="O40" i="5"/>
  <c r="J42" i="2" s="1"/>
  <c r="N40" i="5"/>
  <c r="I42" i="2" s="1"/>
  <c r="M40" i="5"/>
  <c r="H42" i="2" s="1"/>
  <c r="L40" i="5"/>
  <c r="G42" i="2" s="1"/>
  <c r="K40" i="5"/>
  <c r="F42" i="2" s="1"/>
  <c r="J40" i="5"/>
  <c r="E42" i="2" s="1"/>
  <c r="I40" i="5"/>
  <c r="D42" i="2" s="1"/>
  <c r="H40" i="5"/>
  <c r="C42" i="2" s="1"/>
  <c r="G40" i="5"/>
  <c r="B42" i="2" s="1"/>
  <c r="R39" i="5"/>
  <c r="M41" i="2" s="1"/>
  <c r="Q39" i="5"/>
  <c r="L41" i="2" s="1"/>
  <c r="P39" i="5"/>
  <c r="O39" i="5"/>
  <c r="N39" i="5"/>
  <c r="M39" i="5"/>
  <c r="L39" i="5"/>
  <c r="G41" i="2" s="1"/>
  <c r="K39" i="5"/>
  <c r="F41" i="2" s="1"/>
  <c r="J39" i="5"/>
  <c r="E41" i="2" s="1"/>
  <c r="I39" i="5"/>
  <c r="D41" i="2" s="1"/>
  <c r="H39" i="5"/>
  <c r="C41" i="2" s="1"/>
  <c r="G39" i="5"/>
  <c r="B41" i="2" s="1"/>
  <c r="R38" i="5"/>
  <c r="M40" i="2" s="1"/>
  <c r="Q38" i="5"/>
  <c r="L40" i="2" s="1"/>
  <c r="P38" i="5"/>
  <c r="K40" i="2" s="1"/>
  <c r="O38" i="5"/>
  <c r="J40" i="2" s="1"/>
  <c r="N38" i="5"/>
  <c r="I40" i="2" s="1"/>
  <c r="M38" i="5"/>
  <c r="L38" i="5"/>
  <c r="K38" i="5"/>
  <c r="J38" i="5"/>
  <c r="I38" i="5"/>
  <c r="D40" i="2" s="1"/>
  <c r="H38" i="5"/>
  <c r="C40" i="2" s="1"/>
  <c r="G38" i="5"/>
  <c r="B40" i="2" s="1"/>
  <c r="R37" i="5"/>
  <c r="M39" i="2" s="1"/>
  <c r="Q37" i="5"/>
  <c r="L39" i="2" s="1"/>
  <c r="P37" i="5"/>
  <c r="K39" i="2" s="1"/>
  <c r="O37" i="5"/>
  <c r="J39" i="2" s="1"/>
  <c r="N37" i="5"/>
  <c r="I39" i="2" s="1"/>
  <c r="M37" i="5"/>
  <c r="H39" i="2" s="1"/>
  <c r="L37" i="5"/>
  <c r="G39" i="2" s="1"/>
  <c r="K37" i="5"/>
  <c r="F39" i="2" s="1"/>
  <c r="J37" i="5"/>
  <c r="I37" i="5"/>
  <c r="H37" i="5"/>
  <c r="G37" i="5"/>
  <c r="R36" i="5"/>
  <c r="M38" i="2" s="1"/>
  <c r="Q36" i="5"/>
  <c r="L38" i="2" s="1"/>
  <c r="N38" i="2" s="1"/>
  <c r="P36" i="5"/>
  <c r="K38" i="2" s="1"/>
  <c r="O36" i="5"/>
  <c r="J38" i="2" s="1"/>
  <c r="N36" i="5"/>
  <c r="I38" i="2" s="1"/>
  <c r="M36" i="5"/>
  <c r="H38" i="2" s="1"/>
  <c r="L36" i="5"/>
  <c r="G38" i="2" s="1"/>
  <c r="K36" i="5"/>
  <c r="F38" i="2" s="1"/>
  <c r="J36" i="5"/>
  <c r="E38" i="2" s="1"/>
  <c r="I36" i="5"/>
  <c r="D38" i="2" s="1"/>
  <c r="H36" i="5"/>
  <c r="C38" i="2" s="1"/>
  <c r="G36" i="5"/>
  <c r="R35" i="5"/>
  <c r="Q35" i="5"/>
  <c r="P35" i="5"/>
  <c r="K37" i="2" s="1"/>
  <c r="O35" i="5"/>
  <c r="J37" i="2" s="1"/>
  <c r="N35" i="5"/>
  <c r="I37" i="2" s="1"/>
  <c r="M35" i="5"/>
  <c r="H37" i="2" s="1"/>
  <c r="L35" i="5"/>
  <c r="G37" i="2" s="1"/>
  <c r="K35" i="5"/>
  <c r="F37" i="2" s="1"/>
  <c r="J35" i="5"/>
  <c r="E37" i="2" s="1"/>
  <c r="I35" i="5"/>
  <c r="D37" i="2" s="1"/>
  <c r="H35" i="5"/>
  <c r="C37" i="2" s="1"/>
  <c r="G35" i="5"/>
  <c r="B37" i="2" s="1"/>
  <c r="F24" i="5"/>
  <c r="G10" i="5"/>
  <c r="G11" i="5" s="1"/>
  <c r="G12" i="5" s="1"/>
  <c r="G13" i="5" s="1"/>
  <c r="G14" i="5" s="1"/>
  <c r="G15" i="5" s="1"/>
  <c r="G9" i="5"/>
  <c r="R42" i="4"/>
  <c r="M33" i="2" s="1"/>
  <c r="Q42" i="4"/>
  <c r="L33" i="2" s="1"/>
  <c r="P42" i="4"/>
  <c r="K33" i="2" s="1"/>
  <c r="O42" i="4"/>
  <c r="J33" i="2" s="1"/>
  <c r="N42" i="4"/>
  <c r="I33" i="2" s="1"/>
  <c r="M42" i="4"/>
  <c r="H33" i="2" s="1"/>
  <c r="L42" i="4"/>
  <c r="G33" i="2" s="1"/>
  <c r="K42" i="4"/>
  <c r="F33" i="2" s="1"/>
  <c r="J42" i="4"/>
  <c r="E33" i="2" s="1"/>
  <c r="I42" i="4"/>
  <c r="D33" i="2" s="1"/>
  <c r="H42" i="4"/>
  <c r="G42" i="4"/>
  <c r="R41" i="4"/>
  <c r="M32" i="2" s="1"/>
  <c r="Q41" i="4"/>
  <c r="L32" i="2" s="1"/>
  <c r="P41" i="4"/>
  <c r="K32" i="2" s="1"/>
  <c r="O41" i="4"/>
  <c r="J32" i="2" s="1"/>
  <c r="N41" i="4"/>
  <c r="I32" i="2" s="1"/>
  <c r="M41" i="4"/>
  <c r="H32" i="2" s="1"/>
  <c r="L41" i="4"/>
  <c r="G32" i="2" s="1"/>
  <c r="K41" i="4"/>
  <c r="F32" i="2" s="1"/>
  <c r="J41" i="4"/>
  <c r="E32" i="2" s="1"/>
  <c r="I41" i="4"/>
  <c r="D32" i="2" s="1"/>
  <c r="H41" i="4"/>
  <c r="C32" i="2" s="1"/>
  <c r="G41" i="4"/>
  <c r="B32" i="2" s="1"/>
  <c r="R40" i="4"/>
  <c r="Q40" i="4"/>
  <c r="P40" i="4"/>
  <c r="O40" i="4"/>
  <c r="J31" i="2" s="1"/>
  <c r="N40" i="4"/>
  <c r="I31" i="2" s="1"/>
  <c r="M40" i="4"/>
  <c r="H31" i="2" s="1"/>
  <c r="L40" i="4"/>
  <c r="G31" i="2" s="1"/>
  <c r="K40" i="4"/>
  <c r="F31" i="2" s="1"/>
  <c r="J40" i="4"/>
  <c r="E31" i="2" s="1"/>
  <c r="I40" i="4"/>
  <c r="D31" i="2" s="1"/>
  <c r="H40" i="4"/>
  <c r="C31" i="2" s="1"/>
  <c r="G40" i="4"/>
  <c r="B31" i="2" s="1"/>
  <c r="R39" i="4"/>
  <c r="M30" i="2" s="1"/>
  <c r="Q39" i="4"/>
  <c r="L30" i="2" s="1"/>
  <c r="P39" i="4"/>
  <c r="K30" i="2" s="1"/>
  <c r="O39" i="4"/>
  <c r="N39" i="4"/>
  <c r="M39" i="4"/>
  <c r="L39" i="4"/>
  <c r="K39" i="4"/>
  <c r="F30" i="2" s="1"/>
  <c r="J39" i="4"/>
  <c r="E30" i="2" s="1"/>
  <c r="I39" i="4"/>
  <c r="D30" i="2" s="1"/>
  <c r="H39" i="4"/>
  <c r="C30" i="2" s="1"/>
  <c r="G39" i="4"/>
  <c r="B30" i="2" s="1"/>
  <c r="R38" i="4"/>
  <c r="M29" i="2" s="1"/>
  <c r="Q38" i="4"/>
  <c r="L29" i="2" s="1"/>
  <c r="P38" i="4"/>
  <c r="K29" i="2" s="1"/>
  <c r="O38" i="4"/>
  <c r="J29" i="2" s="1"/>
  <c r="N38" i="4"/>
  <c r="I29" i="2" s="1"/>
  <c r="M38" i="4"/>
  <c r="H29" i="2" s="1"/>
  <c r="L38" i="4"/>
  <c r="K38" i="4"/>
  <c r="J38" i="4"/>
  <c r="I38" i="4"/>
  <c r="H38" i="4"/>
  <c r="C29" i="2" s="1"/>
  <c r="G38" i="4"/>
  <c r="B29" i="2" s="1"/>
  <c r="R37" i="4"/>
  <c r="M28" i="2" s="1"/>
  <c r="Q37" i="4"/>
  <c r="L28" i="2" s="1"/>
  <c r="P37" i="4"/>
  <c r="K28" i="2" s="1"/>
  <c r="O37" i="4"/>
  <c r="J28" i="2" s="1"/>
  <c r="N37" i="4"/>
  <c r="I28" i="2" s="1"/>
  <c r="M37" i="4"/>
  <c r="H28" i="2" s="1"/>
  <c r="L37" i="4"/>
  <c r="G28" i="2" s="1"/>
  <c r="K37" i="4"/>
  <c r="F28" i="2" s="1"/>
  <c r="J37" i="4"/>
  <c r="E28" i="2" s="1"/>
  <c r="I37" i="4"/>
  <c r="H37" i="4"/>
  <c r="G37" i="4"/>
  <c r="R36" i="4"/>
  <c r="M27" i="2" s="1"/>
  <c r="Q36" i="4"/>
  <c r="L27" i="2" s="1"/>
  <c r="P36" i="4"/>
  <c r="K27" i="2" s="1"/>
  <c r="O36" i="4"/>
  <c r="J27" i="2" s="1"/>
  <c r="N36" i="4"/>
  <c r="I27" i="2" s="1"/>
  <c r="M36" i="4"/>
  <c r="H27" i="2" s="1"/>
  <c r="L36" i="4"/>
  <c r="G27" i="2" s="1"/>
  <c r="K36" i="4"/>
  <c r="F27" i="2" s="1"/>
  <c r="J36" i="4"/>
  <c r="E27" i="2" s="1"/>
  <c r="I36" i="4"/>
  <c r="D27" i="2" s="1"/>
  <c r="H36" i="4"/>
  <c r="C27" i="2" s="1"/>
  <c r="G36" i="4"/>
  <c r="B27" i="2" s="1"/>
  <c r="R35" i="4"/>
  <c r="Q35" i="4"/>
  <c r="P35" i="4"/>
  <c r="O35" i="4"/>
  <c r="J26" i="2" s="1"/>
  <c r="N35" i="4"/>
  <c r="I26" i="2" s="1"/>
  <c r="M35" i="4"/>
  <c r="H26" i="2" s="1"/>
  <c r="L35" i="4"/>
  <c r="G26" i="2" s="1"/>
  <c r="K35" i="4"/>
  <c r="F26" i="2" s="1"/>
  <c r="J35" i="4"/>
  <c r="E26" i="2" s="1"/>
  <c r="I35" i="4"/>
  <c r="D26" i="2" s="1"/>
  <c r="H35" i="4"/>
  <c r="C26" i="2" s="1"/>
  <c r="G35" i="4"/>
  <c r="B26" i="2" s="1"/>
  <c r="F24" i="4"/>
  <c r="G10" i="4"/>
  <c r="G11" i="4" s="1"/>
  <c r="G12" i="4" s="1"/>
  <c r="G13" i="4" s="1"/>
  <c r="G14" i="4" s="1"/>
  <c r="G15" i="4" s="1"/>
  <c r="G9" i="4"/>
  <c r="R42" i="3"/>
  <c r="M22" i="2" s="1"/>
  <c r="Q42" i="3"/>
  <c r="L22" i="2" s="1"/>
  <c r="P42" i="3"/>
  <c r="K22" i="2" s="1"/>
  <c r="O42" i="3"/>
  <c r="J22" i="2" s="1"/>
  <c r="N42" i="3"/>
  <c r="M42" i="3"/>
  <c r="L42" i="3"/>
  <c r="K42" i="3"/>
  <c r="J42" i="3"/>
  <c r="E22" i="2" s="1"/>
  <c r="I42" i="3"/>
  <c r="D22" i="2" s="1"/>
  <c r="H42" i="3"/>
  <c r="C22" i="2" s="1"/>
  <c r="G42" i="3"/>
  <c r="B22" i="2" s="1"/>
  <c r="R41" i="3"/>
  <c r="M21" i="2" s="1"/>
  <c r="Q41" i="3"/>
  <c r="L21" i="2" s="1"/>
  <c r="P41" i="3"/>
  <c r="K21" i="2" s="1"/>
  <c r="O41" i="3"/>
  <c r="J21" i="2" s="1"/>
  <c r="N41" i="3"/>
  <c r="I21" i="2" s="1"/>
  <c r="M41" i="3"/>
  <c r="H21" i="2" s="1"/>
  <c r="L41" i="3"/>
  <c r="G21" i="2" s="1"/>
  <c r="K41" i="3"/>
  <c r="J41" i="3"/>
  <c r="I41" i="3"/>
  <c r="H41" i="3"/>
  <c r="G41" i="3"/>
  <c r="B21" i="2" s="1"/>
  <c r="R40" i="3"/>
  <c r="M20" i="2" s="1"/>
  <c r="Q40" i="3"/>
  <c r="L20" i="2" s="1"/>
  <c r="P40" i="3"/>
  <c r="K20" i="2" s="1"/>
  <c r="O40" i="3"/>
  <c r="J20" i="2" s="1"/>
  <c r="N40" i="3"/>
  <c r="I20" i="2" s="1"/>
  <c r="M40" i="3"/>
  <c r="H20" i="2" s="1"/>
  <c r="L40" i="3"/>
  <c r="G20" i="2" s="1"/>
  <c r="K40" i="3"/>
  <c r="F20" i="2" s="1"/>
  <c r="J40" i="3"/>
  <c r="E20" i="2" s="1"/>
  <c r="I40" i="3"/>
  <c r="D20" i="2" s="1"/>
  <c r="H40" i="3"/>
  <c r="G40" i="3"/>
  <c r="R39" i="3"/>
  <c r="Q39" i="3"/>
  <c r="L19" i="2" s="1"/>
  <c r="P39" i="3"/>
  <c r="K19" i="2" s="1"/>
  <c r="O39" i="3"/>
  <c r="J19" i="2" s="1"/>
  <c r="N39" i="3"/>
  <c r="I19" i="2" s="1"/>
  <c r="M39" i="3"/>
  <c r="H19" i="2" s="1"/>
  <c r="L39" i="3"/>
  <c r="G19" i="2" s="1"/>
  <c r="K39" i="3"/>
  <c r="F19" i="2" s="1"/>
  <c r="J39" i="3"/>
  <c r="E19" i="2" s="1"/>
  <c r="I39" i="3"/>
  <c r="D19" i="2" s="1"/>
  <c r="H39" i="3"/>
  <c r="C19" i="2" s="1"/>
  <c r="G39" i="3"/>
  <c r="B19" i="2" s="1"/>
  <c r="R38" i="3"/>
  <c r="Q38" i="3"/>
  <c r="P38" i="3"/>
  <c r="O38" i="3"/>
  <c r="N38" i="3"/>
  <c r="I18" i="2" s="1"/>
  <c r="M38" i="3"/>
  <c r="H18" i="2" s="1"/>
  <c r="L38" i="3"/>
  <c r="G18" i="2" s="1"/>
  <c r="K38" i="3"/>
  <c r="F18" i="2" s="1"/>
  <c r="J38" i="3"/>
  <c r="E18" i="2" s="1"/>
  <c r="I38" i="3"/>
  <c r="D18" i="2" s="1"/>
  <c r="H38" i="3"/>
  <c r="C18" i="2" s="1"/>
  <c r="G38" i="3"/>
  <c r="B18" i="2" s="1"/>
  <c r="R37" i="3"/>
  <c r="M17" i="2" s="1"/>
  <c r="Q37" i="3"/>
  <c r="L17" i="2" s="1"/>
  <c r="P37" i="3"/>
  <c r="K17" i="2" s="1"/>
  <c r="O37" i="3"/>
  <c r="N37" i="3"/>
  <c r="M37" i="3"/>
  <c r="L37" i="3"/>
  <c r="K37" i="3"/>
  <c r="F17" i="2" s="1"/>
  <c r="J37" i="3"/>
  <c r="E17" i="2" s="1"/>
  <c r="I37" i="3"/>
  <c r="D17" i="2" s="1"/>
  <c r="H37" i="3"/>
  <c r="C17" i="2" s="1"/>
  <c r="G37" i="3"/>
  <c r="B17" i="2" s="1"/>
  <c r="R36" i="3"/>
  <c r="M16" i="2" s="1"/>
  <c r="Q36" i="3"/>
  <c r="L16" i="2" s="1"/>
  <c r="P36" i="3"/>
  <c r="K16" i="2" s="1"/>
  <c r="O36" i="3"/>
  <c r="J16" i="2" s="1"/>
  <c r="N36" i="3"/>
  <c r="I16" i="2" s="1"/>
  <c r="M36" i="3"/>
  <c r="H16" i="2" s="1"/>
  <c r="L36" i="3"/>
  <c r="K36" i="3"/>
  <c r="J36" i="3"/>
  <c r="I36" i="3"/>
  <c r="H36" i="3"/>
  <c r="C16" i="2" s="1"/>
  <c r="G36" i="3"/>
  <c r="B16" i="2" s="1"/>
  <c r="R35" i="3"/>
  <c r="M15" i="2" s="1"/>
  <c r="Q35" i="3"/>
  <c r="L15" i="2" s="1"/>
  <c r="P35" i="3"/>
  <c r="K15" i="2" s="1"/>
  <c r="O35" i="3"/>
  <c r="J15" i="2" s="1"/>
  <c r="N35" i="3"/>
  <c r="I15" i="2" s="1"/>
  <c r="M35" i="3"/>
  <c r="H15" i="2" s="1"/>
  <c r="L35" i="3"/>
  <c r="G15" i="2" s="1"/>
  <c r="K35" i="3"/>
  <c r="F15" i="2" s="1"/>
  <c r="J35" i="3"/>
  <c r="E15" i="2" s="1"/>
  <c r="I35" i="3"/>
  <c r="H35" i="3"/>
  <c r="G35" i="3"/>
  <c r="F24" i="3"/>
  <c r="G9" i="3"/>
  <c r="G10" i="3" s="1"/>
  <c r="G11" i="3" s="1"/>
  <c r="G12" i="3" s="1"/>
  <c r="G13" i="3" s="1"/>
  <c r="G14" i="3" s="1"/>
  <c r="G15" i="3" s="1"/>
  <c r="R42" i="1"/>
  <c r="M11" i="2" s="1"/>
  <c r="Q42" i="1"/>
  <c r="L11" i="2" s="1"/>
  <c r="P42" i="1"/>
  <c r="K11" i="2" s="1"/>
  <c r="O42" i="1"/>
  <c r="J11" i="2" s="1"/>
  <c r="N42" i="1"/>
  <c r="I11" i="2" s="1"/>
  <c r="M42" i="1"/>
  <c r="L42" i="1"/>
  <c r="K42" i="1"/>
  <c r="J42" i="1"/>
  <c r="I42" i="1"/>
  <c r="D11" i="2" s="1"/>
  <c r="H42" i="1"/>
  <c r="C11" i="2" s="1"/>
  <c r="G42" i="1"/>
  <c r="B11" i="2" s="1"/>
  <c r="R41" i="1"/>
  <c r="M10" i="2" s="1"/>
  <c r="Q41" i="1"/>
  <c r="L10" i="2" s="1"/>
  <c r="P41" i="1"/>
  <c r="K10" i="2" s="1"/>
  <c r="O41" i="1"/>
  <c r="J10" i="2" s="1"/>
  <c r="N41" i="1"/>
  <c r="I10" i="2" s="1"/>
  <c r="M41" i="1"/>
  <c r="H10" i="2" s="1"/>
  <c r="L41" i="1"/>
  <c r="G10" i="2" s="1"/>
  <c r="K41" i="1"/>
  <c r="F10" i="2" s="1"/>
  <c r="J41" i="1"/>
  <c r="I41" i="1"/>
  <c r="H41" i="1"/>
  <c r="G41" i="1"/>
  <c r="R40" i="1"/>
  <c r="M9" i="2" s="1"/>
  <c r="Q40" i="1"/>
  <c r="L9" i="2" s="1"/>
  <c r="P40" i="1"/>
  <c r="K9" i="2" s="1"/>
  <c r="O40" i="1"/>
  <c r="J9" i="2" s="1"/>
  <c r="N40" i="1"/>
  <c r="I9" i="2" s="1"/>
  <c r="M40" i="1"/>
  <c r="H9" i="2" s="1"/>
  <c r="L40" i="1"/>
  <c r="G9" i="2" s="1"/>
  <c r="K40" i="1"/>
  <c r="F9" i="2" s="1"/>
  <c r="J40" i="1"/>
  <c r="E9" i="2" s="1"/>
  <c r="I40" i="1"/>
  <c r="D9" i="2" s="1"/>
  <c r="H40" i="1"/>
  <c r="C9" i="2" s="1"/>
  <c r="G40" i="1"/>
  <c r="R39" i="1"/>
  <c r="Q39" i="1"/>
  <c r="P39" i="1"/>
  <c r="K8" i="2" s="1"/>
  <c r="O39" i="1"/>
  <c r="J8" i="2" s="1"/>
  <c r="N39" i="1"/>
  <c r="I8" i="2" s="1"/>
  <c r="M39" i="1"/>
  <c r="H8" i="2" s="1"/>
  <c r="L39" i="1"/>
  <c r="G8" i="2" s="1"/>
  <c r="K39" i="1"/>
  <c r="F8" i="2" s="1"/>
  <c r="J39" i="1"/>
  <c r="E8" i="2" s="1"/>
  <c r="I39" i="1"/>
  <c r="D8" i="2" s="1"/>
  <c r="H39" i="1"/>
  <c r="C8" i="2" s="1"/>
  <c r="G39" i="1"/>
  <c r="B8" i="2" s="1"/>
  <c r="R38" i="1"/>
  <c r="M7" i="2" s="1"/>
  <c r="Q38" i="1"/>
  <c r="P38" i="1"/>
  <c r="O38" i="1"/>
  <c r="N38" i="1"/>
  <c r="M38" i="1"/>
  <c r="H7" i="2" s="1"/>
  <c r="L38" i="1"/>
  <c r="G7" i="2" s="1"/>
  <c r="K38" i="1"/>
  <c r="F7" i="2" s="1"/>
  <c r="J38" i="1"/>
  <c r="E7" i="2" s="1"/>
  <c r="I38" i="1"/>
  <c r="D7" i="2" s="1"/>
  <c r="H38" i="1"/>
  <c r="C7" i="2" s="1"/>
  <c r="G38" i="1"/>
  <c r="B7" i="2" s="1"/>
  <c r="R37" i="1"/>
  <c r="M6" i="2" s="1"/>
  <c r="Q37" i="1"/>
  <c r="L6" i="2" s="1"/>
  <c r="P37" i="1"/>
  <c r="K6" i="2" s="1"/>
  <c r="O37" i="1"/>
  <c r="J6" i="2" s="1"/>
  <c r="N37" i="1"/>
  <c r="M37" i="1"/>
  <c r="L37" i="1"/>
  <c r="K37" i="1"/>
  <c r="J37" i="1"/>
  <c r="E6" i="2" s="1"/>
  <c r="I37" i="1"/>
  <c r="D6" i="2" s="1"/>
  <c r="H37" i="1"/>
  <c r="C6" i="2" s="1"/>
  <c r="G37" i="1"/>
  <c r="B6" i="2" s="1"/>
  <c r="R36" i="1"/>
  <c r="M5" i="2" s="1"/>
  <c r="Q36" i="1"/>
  <c r="L5" i="2" s="1"/>
  <c r="P36" i="1"/>
  <c r="K5" i="2" s="1"/>
  <c r="O36" i="1"/>
  <c r="J5" i="2" s="1"/>
  <c r="N36" i="1"/>
  <c r="I5" i="2" s="1"/>
  <c r="M36" i="1"/>
  <c r="H5" i="2" s="1"/>
  <c r="L36" i="1"/>
  <c r="G5" i="2" s="1"/>
  <c r="K36" i="1"/>
  <c r="J36" i="1"/>
  <c r="I36" i="1"/>
  <c r="H36" i="1"/>
  <c r="G36" i="1"/>
  <c r="B5" i="2" s="1"/>
  <c r="R35" i="1"/>
  <c r="M4" i="2" s="1"/>
  <c r="Q35" i="1"/>
  <c r="L4" i="2" s="1"/>
  <c r="P35" i="1"/>
  <c r="K4" i="2" s="1"/>
  <c r="O35" i="1"/>
  <c r="J4" i="2" s="1"/>
  <c r="N35" i="1"/>
  <c r="I4" i="2" s="1"/>
  <c r="M35" i="1"/>
  <c r="H4" i="2" s="1"/>
  <c r="L35" i="1"/>
  <c r="G4" i="2" s="1"/>
  <c r="K35" i="1"/>
  <c r="F4" i="2" s="1"/>
  <c r="J35" i="1"/>
  <c r="E4" i="2" s="1"/>
  <c r="I35" i="1"/>
  <c r="D4" i="2" s="1"/>
  <c r="H35" i="1"/>
  <c r="G35" i="1"/>
  <c r="F24" i="1"/>
  <c r="G9" i="1"/>
  <c r="G10" i="1" s="1"/>
  <c r="G11" i="1" s="1"/>
  <c r="G12" i="1" s="1"/>
  <c r="G13" i="1" s="1"/>
  <c r="G14" i="1" s="1"/>
  <c r="G15" i="1" s="1"/>
  <c r="N27" i="2" l="1"/>
  <c r="P27" i="2" s="1"/>
  <c r="N5" i="2"/>
  <c r="P9" i="2" s="1"/>
  <c r="Z9" i="2" s="1"/>
  <c r="V21" i="2"/>
  <c r="T5" i="2"/>
  <c r="AD5" i="2" s="1"/>
  <c r="Q8" i="2"/>
  <c r="AA8" i="2" s="1"/>
  <c r="T28" i="2"/>
  <c r="T16" i="2"/>
  <c r="AD16" i="2" s="1"/>
  <c r="N71" i="2"/>
  <c r="P73" i="2" s="1"/>
  <c r="Z73" i="2" s="1"/>
  <c r="N16" i="2"/>
  <c r="P20" i="2" s="1"/>
  <c r="Z20" i="2" s="1"/>
  <c r="Q18" i="2"/>
  <c r="W16" i="2"/>
  <c r="X35" i="2"/>
  <c r="X2" i="2"/>
  <c r="AF13" i="2"/>
  <c r="AF35" i="2"/>
  <c r="AD57" i="2"/>
  <c r="S68" i="2"/>
  <c r="R46" i="2"/>
  <c r="Q24" i="2"/>
  <c r="AK2" i="2"/>
  <c r="AL35" i="2"/>
  <c r="AM68" i="2"/>
  <c r="AV24" i="2"/>
  <c r="W2" i="2"/>
  <c r="Z2" i="2"/>
  <c r="AG13" i="2"/>
  <c r="AG35" i="2"/>
  <c r="AE57" i="2"/>
  <c r="T68" i="2"/>
  <c r="S46" i="2"/>
  <c r="R24" i="2"/>
  <c r="AL2" i="2"/>
  <c r="AM35" i="2"/>
  <c r="AN68" i="2"/>
  <c r="AX24" i="2"/>
  <c r="AA2" i="2"/>
  <c r="AH13" i="2"/>
  <c r="AH35" i="2"/>
  <c r="AF57" i="2"/>
  <c r="V68" i="2"/>
  <c r="T46" i="2"/>
  <c r="S24" i="2"/>
  <c r="AM2" i="2"/>
  <c r="AN35" i="2"/>
  <c r="AP68" i="2"/>
  <c r="R29" i="2"/>
  <c r="X13" i="2"/>
  <c r="AB2" i="2"/>
  <c r="Z24" i="2"/>
  <c r="Z46" i="2"/>
  <c r="AG57" i="2"/>
  <c r="W68" i="2"/>
  <c r="U46" i="2"/>
  <c r="T24" i="2"/>
  <c r="AN2" i="2"/>
  <c r="AP35" i="2"/>
  <c r="AS2" i="2"/>
  <c r="AC2" i="2"/>
  <c r="AA24" i="2"/>
  <c r="AA46" i="2"/>
  <c r="AH57" i="2"/>
  <c r="X68" i="2"/>
  <c r="V46" i="2"/>
  <c r="V24" i="2"/>
  <c r="AP2" i="2"/>
  <c r="AK46" i="2"/>
  <c r="AT2" i="2"/>
  <c r="AD2" i="2"/>
  <c r="AB24" i="2"/>
  <c r="AB46" i="2"/>
  <c r="Z68" i="2"/>
  <c r="P57" i="2"/>
  <c r="W46" i="2"/>
  <c r="W24" i="2"/>
  <c r="AK13" i="2"/>
  <c r="AL46" i="2"/>
  <c r="AU2" i="2"/>
  <c r="S16" i="2"/>
  <c r="AE2" i="2"/>
  <c r="AC24" i="2"/>
  <c r="AC46" i="2"/>
  <c r="AA68" i="2"/>
  <c r="Q57" i="2"/>
  <c r="X46" i="2"/>
  <c r="X24" i="2"/>
  <c r="AL13" i="2"/>
  <c r="AM46" i="2"/>
  <c r="AV2" i="2"/>
  <c r="AF2" i="2"/>
  <c r="AD24" i="2"/>
  <c r="AD46" i="2"/>
  <c r="AB68" i="2"/>
  <c r="R57" i="2"/>
  <c r="P35" i="2"/>
  <c r="P13" i="2"/>
  <c r="AM13" i="2"/>
  <c r="AN46" i="2"/>
  <c r="AX2" i="2"/>
  <c r="W13" i="2"/>
  <c r="AG2" i="2"/>
  <c r="AF24" i="2"/>
  <c r="AE46" i="2"/>
  <c r="AC68" i="2"/>
  <c r="S57" i="2"/>
  <c r="Q35" i="2"/>
  <c r="Q13" i="2"/>
  <c r="AN13" i="2"/>
  <c r="AP46" i="2"/>
  <c r="AS13" i="2"/>
  <c r="P2" i="2"/>
  <c r="AH2" i="2"/>
  <c r="AG24" i="2"/>
  <c r="AF46" i="2"/>
  <c r="AD68" i="2"/>
  <c r="T57" i="2"/>
  <c r="R35" i="2"/>
  <c r="R13" i="2"/>
  <c r="AP13" i="2"/>
  <c r="AK57" i="2"/>
  <c r="AT13" i="2"/>
  <c r="X57" i="2"/>
  <c r="Q2" i="2"/>
  <c r="Z13" i="2"/>
  <c r="AH24" i="2"/>
  <c r="AG46" i="2"/>
  <c r="AF68" i="2"/>
  <c r="U57" i="2"/>
  <c r="S35" i="2"/>
  <c r="S13" i="2"/>
  <c r="AK24" i="2"/>
  <c r="AL57" i="2"/>
  <c r="AU13" i="2"/>
  <c r="R2" i="2"/>
  <c r="T35" i="2"/>
  <c r="T13" i="2"/>
  <c r="AO13" i="2"/>
  <c r="AO35" i="2"/>
  <c r="AO57" i="2"/>
  <c r="AW2" i="2"/>
  <c r="AW24" i="2"/>
  <c r="U2" i="2"/>
  <c r="AE35" i="2"/>
  <c r="U68" i="2"/>
  <c r="U24" i="2"/>
  <c r="AE24" i="2"/>
  <c r="AE68" i="2"/>
  <c r="U35" i="2"/>
  <c r="AO2" i="2"/>
  <c r="AO24" i="2"/>
  <c r="AO46" i="2"/>
  <c r="AO68" i="2"/>
  <c r="R28" i="2"/>
  <c r="U28" i="2"/>
  <c r="P29" i="2"/>
  <c r="R30" i="2"/>
  <c r="T30" i="2"/>
  <c r="U30" i="2"/>
  <c r="V32" i="2"/>
  <c r="P31" i="2"/>
  <c r="T18" i="2"/>
  <c r="U21" i="2"/>
  <c r="X16" i="2"/>
  <c r="U19" i="2"/>
  <c r="X21" i="2"/>
  <c r="W21" i="2"/>
  <c r="AG21" i="2" s="1"/>
  <c r="T17" i="2"/>
  <c r="AD17" i="2" s="1"/>
  <c r="V19" i="2"/>
  <c r="AF19" i="2" s="1"/>
  <c r="V17" i="2"/>
  <c r="W19" i="2"/>
  <c r="W17" i="2"/>
  <c r="X17" i="2"/>
  <c r="Q20" i="2"/>
  <c r="P17" i="2"/>
  <c r="R20" i="2"/>
  <c r="S19" i="2"/>
  <c r="P16" i="2"/>
  <c r="Z16" i="2" s="1"/>
  <c r="Q17" i="2"/>
  <c r="AA17" i="2" s="1"/>
  <c r="U20" i="2"/>
  <c r="AE20" i="2" s="1"/>
  <c r="Q16" i="2"/>
  <c r="S20" i="2"/>
  <c r="AC20" i="2" s="1"/>
  <c r="S18" i="2"/>
  <c r="S21" i="2"/>
  <c r="AC21" i="2" s="1"/>
  <c r="P7" i="2"/>
  <c r="Z7" i="2" s="1"/>
  <c r="Q6" i="2"/>
  <c r="AA6" i="2" s="1"/>
  <c r="R5" i="2"/>
  <c r="AB5" i="2" s="1"/>
  <c r="W5" i="2"/>
  <c r="AG5" i="2" s="1"/>
  <c r="T6" i="2"/>
  <c r="AD6" i="2" s="1"/>
  <c r="X7" i="2"/>
  <c r="AH7" i="2" s="1"/>
  <c r="U5" i="2"/>
  <c r="AE5" i="2" s="1"/>
  <c r="U7" i="2"/>
  <c r="AE7" i="2" s="1"/>
  <c r="S6" i="2"/>
  <c r="AC6" i="2" s="1"/>
  <c r="T7" i="2"/>
  <c r="AD7" i="2" s="1"/>
  <c r="S5" i="2"/>
  <c r="AC5" i="2" s="1"/>
  <c r="R9" i="2"/>
  <c r="AB9" i="2" s="1"/>
  <c r="W9" i="2"/>
  <c r="AG9" i="2" s="1"/>
  <c r="Q7" i="2"/>
  <c r="AA7" i="2" s="1"/>
  <c r="V9" i="2"/>
  <c r="AF9" i="2" s="1"/>
  <c r="S9" i="2"/>
  <c r="AC9" i="2" s="1"/>
  <c r="W8" i="2"/>
  <c r="AG8" i="2" s="1"/>
  <c r="P6" i="2"/>
  <c r="Z6" i="2" s="1"/>
  <c r="R8" i="2"/>
  <c r="AB8" i="2" s="1"/>
  <c r="AG16" i="2"/>
  <c r="X9" i="2"/>
  <c r="AH9" i="2" s="1"/>
  <c r="U6" i="2"/>
  <c r="AE6" i="2" s="1"/>
  <c r="Q10" i="2"/>
  <c r="AA10" i="2" s="1"/>
  <c r="P10" i="2"/>
  <c r="Z10" i="2" s="1"/>
  <c r="U9" i="2"/>
  <c r="AE9" i="2" s="1"/>
  <c r="P8" i="2"/>
  <c r="Z8" i="2" s="1"/>
  <c r="W7" i="2"/>
  <c r="AG7" i="2" s="1"/>
  <c r="R6" i="2"/>
  <c r="AB6" i="2" s="1"/>
  <c r="X5" i="2"/>
  <c r="V6" i="2"/>
  <c r="AF6" i="2" s="1"/>
  <c r="V5" i="2"/>
  <c r="AF5" i="2" s="1"/>
  <c r="T8" i="2"/>
  <c r="AD8" i="2" s="1"/>
  <c r="Q9" i="2"/>
  <c r="AA9" i="2" s="1"/>
  <c r="X8" i="2"/>
  <c r="AH8" i="2" s="1"/>
  <c r="S7" i="2"/>
  <c r="AC7" i="2" s="1"/>
  <c r="P5" i="2"/>
  <c r="Z5" i="2" s="1"/>
  <c r="Q5" i="2"/>
  <c r="AA5" i="2" s="1"/>
  <c r="S8" i="2"/>
  <c r="AC8" i="2" s="1"/>
  <c r="W6" i="2"/>
  <c r="V7" i="2"/>
  <c r="AF7" i="2" s="1"/>
  <c r="U8" i="2"/>
  <c r="T9" i="2"/>
  <c r="AD9" i="2" s="1"/>
  <c r="W42" i="2"/>
  <c r="AG42" i="2" s="1"/>
  <c r="X42" i="2"/>
  <c r="X41" i="2"/>
  <c r="W43" i="2"/>
  <c r="V43" i="2"/>
  <c r="P38" i="2"/>
  <c r="Z38" i="2" s="1"/>
  <c r="X6" i="2"/>
  <c r="AH6" i="2" s="1"/>
  <c r="V8" i="2"/>
  <c r="X38" i="2"/>
  <c r="Z27" i="2"/>
  <c r="S39" i="2"/>
  <c r="S10" i="2"/>
  <c r="AC10" i="2" s="1"/>
  <c r="U16" i="2"/>
  <c r="AE16" i="2" s="1"/>
  <c r="V20" i="2"/>
  <c r="Q27" i="2"/>
  <c r="V28" i="2"/>
  <c r="Q31" i="2"/>
  <c r="W32" i="2"/>
  <c r="AG32" i="2" s="1"/>
  <c r="T39" i="2"/>
  <c r="AD39" i="2" s="1"/>
  <c r="V41" i="2"/>
  <c r="Q42" i="2"/>
  <c r="AA42" i="2" s="1"/>
  <c r="X43" i="2"/>
  <c r="AD28" i="2"/>
  <c r="U41" i="2"/>
  <c r="T10" i="2"/>
  <c r="AD10" i="2" s="1"/>
  <c r="V16" i="2"/>
  <c r="P19" i="2"/>
  <c r="Z19" i="2" s="1"/>
  <c r="W20" i="2"/>
  <c r="AG20" i="2" s="1"/>
  <c r="P21" i="2"/>
  <c r="Z21" i="2" s="1"/>
  <c r="R27" i="2"/>
  <c r="AB27" i="2" s="1"/>
  <c r="W28" i="2"/>
  <c r="AG28" i="2" s="1"/>
  <c r="R31" i="2"/>
  <c r="X32" i="2"/>
  <c r="U39" i="2"/>
  <c r="P40" i="2"/>
  <c r="W41" i="2"/>
  <c r="R42" i="2"/>
  <c r="U10" i="2"/>
  <c r="AE10" i="2" s="1"/>
  <c r="R17" i="2"/>
  <c r="W18" i="2"/>
  <c r="Q19" i="2"/>
  <c r="X20" i="2"/>
  <c r="Q21" i="2"/>
  <c r="S29" i="2"/>
  <c r="X30" i="2"/>
  <c r="AH30" i="2" s="1"/>
  <c r="S31" i="2"/>
  <c r="V39" i="2"/>
  <c r="Q40" i="2"/>
  <c r="S42" i="2"/>
  <c r="T41" i="2"/>
  <c r="R10" i="2"/>
  <c r="AB10" i="2" s="1"/>
  <c r="N49" i="2"/>
  <c r="T49" i="2" s="1"/>
  <c r="AD49" i="2" s="1"/>
  <c r="V10" i="2"/>
  <c r="AF10" i="2" s="1"/>
  <c r="S17" i="2"/>
  <c r="AC17" i="2" s="1"/>
  <c r="X18" i="2"/>
  <c r="AH18" i="2" s="1"/>
  <c r="R19" i="2"/>
  <c r="AB19" i="2" s="1"/>
  <c r="R21" i="2"/>
  <c r="T29" i="2"/>
  <c r="AD29" i="2" s="1"/>
  <c r="T31" i="2"/>
  <c r="AD31" i="2" s="1"/>
  <c r="T32" i="2"/>
  <c r="Q38" i="2"/>
  <c r="W39" i="2"/>
  <c r="R40" i="2"/>
  <c r="T42" i="2"/>
  <c r="R39" i="2"/>
  <c r="W10" i="2"/>
  <c r="AG10" i="2" s="1"/>
  <c r="AC19" i="2"/>
  <c r="U27" i="2"/>
  <c r="AE27" i="2" s="1"/>
  <c r="X28" i="2"/>
  <c r="AH28" i="2" s="1"/>
  <c r="U29" i="2"/>
  <c r="AE29" i="2" s="1"/>
  <c r="V30" i="2"/>
  <c r="U31" i="2"/>
  <c r="AE31" i="2" s="1"/>
  <c r="U32" i="2"/>
  <c r="AE32" i="2" s="1"/>
  <c r="R38" i="2"/>
  <c r="AB38" i="2" s="1"/>
  <c r="X39" i="2"/>
  <c r="S40" i="2"/>
  <c r="U42" i="2"/>
  <c r="AE42" i="2" s="1"/>
  <c r="P43" i="2"/>
  <c r="Z17" i="2"/>
  <c r="X10" i="2"/>
  <c r="AH10" i="2" s="1"/>
  <c r="U17" i="2"/>
  <c r="U18" i="2"/>
  <c r="AE18" i="2" s="1"/>
  <c r="T19" i="2"/>
  <c r="T20" i="2"/>
  <c r="AD20" i="2" s="1"/>
  <c r="T21" i="2"/>
  <c r="V27" i="2"/>
  <c r="V29" i="2"/>
  <c r="W30" i="2"/>
  <c r="AG30" i="2" s="1"/>
  <c r="V31" i="2"/>
  <c r="P32" i="2"/>
  <c r="S38" i="2"/>
  <c r="T40" i="2"/>
  <c r="AD40" i="2" s="1"/>
  <c r="V42" i="2"/>
  <c r="Q43" i="2"/>
  <c r="AE21" i="2"/>
  <c r="W27" i="2"/>
  <c r="AG27" i="2" s="1"/>
  <c r="P28" i="2"/>
  <c r="Z28" i="2" s="1"/>
  <c r="W29" i="2"/>
  <c r="P30" i="2"/>
  <c r="W31" i="2"/>
  <c r="Q32" i="2"/>
  <c r="T38" i="2"/>
  <c r="AD38" i="2" s="1"/>
  <c r="U40" i="2"/>
  <c r="AE40" i="2" s="1"/>
  <c r="P41" i="2"/>
  <c r="R43" i="2"/>
  <c r="N60" i="2"/>
  <c r="T63" i="2" s="1"/>
  <c r="AD63" i="2" s="1"/>
  <c r="Q28" i="2"/>
  <c r="AA28" i="2" s="1"/>
  <c r="X29" i="2"/>
  <c r="AH29" i="2" s="1"/>
  <c r="Q30" i="2"/>
  <c r="AA30" i="2" s="1"/>
  <c r="X31" i="2"/>
  <c r="R32" i="2"/>
  <c r="AB32" i="2" s="1"/>
  <c r="U38" i="2"/>
  <c r="AE38" i="2" s="1"/>
  <c r="V40" i="2"/>
  <c r="AF40" i="2" s="1"/>
  <c r="Q41" i="2"/>
  <c r="S43" i="2"/>
  <c r="AC43" i="2" s="1"/>
  <c r="P42" i="2"/>
  <c r="AB30" i="2"/>
  <c r="S32" i="2"/>
  <c r="AC32" i="2" s="1"/>
  <c r="V38" i="2"/>
  <c r="P39" i="2"/>
  <c r="Z39" i="2" s="1"/>
  <c r="W40" i="2"/>
  <c r="R41" i="2"/>
  <c r="AB41" i="2" s="1"/>
  <c r="T43" i="2"/>
  <c r="V61" i="2"/>
  <c r="R16" i="2"/>
  <c r="AB16" i="2" s="1"/>
  <c r="R18" i="2"/>
  <c r="X19" i="2"/>
  <c r="S27" i="2"/>
  <c r="S28" i="2"/>
  <c r="AC28" i="2" s="1"/>
  <c r="Q29" i="2"/>
  <c r="S30" i="2"/>
  <c r="AC30" i="2" s="1"/>
  <c r="W38" i="2"/>
  <c r="AG38" i="2" s="1"/>
  <c r="Q39" i="2"/>
  <c r="AA39" i="2" s="1"/>
  <c r="X40" i="2"/>
  <c r="AH40" i="2" s="1"/>
  <c r="S41" i="2"/>
  <c r="AC41" i="2" s="1"/>
  <c r="U43" i="2"/>
  <c r="AE43" i="2" s="1"/>
  <c r="X27" i="2"/>
  <c r="AA40" i="2" l="1"/>
  <c r="V75" i="2"/>
  <c r="AF75" i="2" s="1"/>
  <c r="U73" i="2"/>
  <c r="AE73" i="2" s="1"/>
  <c r="X75" i="2"/>
  <c r="AH75" i="2" s="1"/>
  <c r="Q71" i="2"/>
  <c r="AA71" i="2" s="1"/>
  <c r="Q75" i="2"/>
  <c r="R71" i="2"/>
  <c r="AB71" i="2" s="1"/>
  <c r="AF38" i="2"/>
  <c r="AA27" i="2"/>
  <c r="AA16" i="2"/>
  <c r="S73" i="2"/>
  <c r="W71" i="2"/>
  <c r="AG71" i="2" s="1"/>
  <c r="AU16" i="2"/>
  <c r="R72" i="2"/>
  <c r="AB72" i="2" s="1"/>
  <c r="V74" i="2"/>
  <c r="AF74" i="2" s="1"/>
  <c r="T73" i="2"/>
  <c r="AD73" i="2" s="1"/>
  <c r="AA19" i="2"/>
  <c r="Q76" i="2"/>
  <c r="Q73" i="2"/>
  <c r="AA73" i="2" s="1"/>
  <c r="V72" i="2"/>
  <c r="AF72" i="2" s="1"/>
  <c r="W74" i="2"/>
  <c r="AG74" i="2" s="1"/>
  <c r="Z31" i="2"/>
  <c r="S74" i="2"/>
  <c r="AC74" i="2" s="1"/>
  <c r="U71" i="2"/>
  <c r="Q72" i="2"/>
  <c r="AA72" i="2" s="1"/>
  <c r="AA29" i="2"/>
  <c r="Z42" i="2"/>
  <c r="W73" i="2"/>
  <c r="AG73" i="2" s="1"/>
  <c r="AJ70" i="2" s="1"/>
  <c r="AM75" i="2" s="1"/>
  <c r="T76" i="2"/>
  <c r="AD76" i="2" s="1"/>
  <c r="P75" i="2"/>
  <c r="Z75" i="2" s="1"/>
  <c r="AC31" i="2"/>
  <c r="W72" i="2"/>
  <c r="V76" i="2"/>
  <c r="AF76" i="2" s="1"/>
  <c r="W75" i="2"/>
  <c r="AG75" i="2" s="1"/>
  <c r="AA18" i="2"/>
  <c r="Z29" i="2"/>
  <c r="Z41" i="2"/>
  <c r="S76" i="2"/>
  <c r="AC76" i="2" s="1"/>
  <c r="AC27" i="2"/>
  <c r="AF42" i="2"/>
  <c r="Z43" i="2"/>
  <c r="V71" i="2"/>
  <c r="AF71" i="2" s="1"/>
  <c r="U74" i="2"/>
  <c r="Q74" i="2"/>
  <c r="AA74" i="2" s="1"/>
  <c r="X71" i="2"/>
  <c r="U75" i="2"/>
  <c r="AE75" i="2" s="1"/>
  <c r="X73" i="2"/>
  <c r="AH73" i="2" s="1"/>
  <c r="AH38" i="2"/>
  <c r="P76" i="2"/>
  <c r="Z76" i="2" s="1"/>
  <c r="U72" i="2"/>
  <c r="AE72" i="2" s="1"/>
  <c r="S72" i="2"/>
  <c r="AC72" i="2" s="1"/>
  <c r="R73" i="2"/>
  <c r="X72" i="2"/>
  <c r="AH72" i="2" s="1"/>
  <c r="AF28" i="2"/>
  <c r="P72" i="2"/>
  <c r="Z72" i="2" s="1"/>
  <c r="U76" i="2"/>
  <c r="AE76" i="2" s="1"/>
  <c r="AC38" i="2"/>
  <c r="AB40" i="2"/>
  <c r="AG41" i="2"/>
  <c r="R74" i="2"/>
  <c r="AB74" i="2" s="1"/>
  <c r="R75" i="2"/>
  <c r="AB75" i="2" s="1"/>
  <c r="T71" i="2"/>
  <c r="AD71" i="2" s="1"/>
  <c r="W76" i="2"/>
  <c r="AG76" i="2" s="1"/>
  <c r="AD42" i="2"/>
  <c r="R76" i="2"/>
  <c r="AB76" i="2" s="1"/>
  <c r="S75" i="2"/>
  <c r="AC75" i="2" s="1"/>
  <c r="AA41" i="2"/>
  <c r="AG31" i="2"/>
  <c r="Z32" i="2"/>
  <c r="AJ26" i="2" s="1"/>
  <c r="AK27" i="2" s="1"/>
  <c r="Z40" i="2"/>
  <c r="AG17" i="2"/>
  <c r="V73" i="2"/>
  <c r="AF73" i="2" s="1"/>
  <c r="T74" i="2"/>
  <c r="AD74" i="2" s="1"/>
  <c r="R7" i="2"/>
  <c r="P74" i="2"/>
  <c r="Z74" i="2" s="1"/>
  <c r="AF20" i="2"/>
  <c r="P71" i="2"/>
  <c r="Z71" i="2" s="1"/>
  <c r="T75" i="2"/>
  <c r="AD75" i="2" s="1"/>
  <c r="Z30" i="2"/>
  <c r="AF31" i="2"/>
  <c r="AA38" i="2"/>
  <c r="AG19" i="2"/>
  <c r="X76" i="2"/>
  <c r="T72" i="2"/>
  <c r="AD72" i="2" s="1"/>
  <c r="P18" i="2"/>
  <c r="Z18" i="2" s="1"/>
  <c r="V18" i="2"/>
  <c r="AF61" i="2"/>
  <c r="AG29" i="2"/>
  <c r="AC42" i="2"/>
  <c r="AF17" i="2"/>
  <c r="X74" i="2"/>
  <c r="AH74" i="2" s="1"/>
  <c r="S71" i="2"/>
  <c r="AC71" i="2" s="1"/>
  <c r="T27" i="2"/>
  <c r="AD27" i="2" s="1"/>
  <c r="T64" i="2"/>
  <c r="AD64" i="2" s="1"/>
  <c r="W63" i="2"/>
  <c r="AG63" i="2" s="1"/>
  <c r="Q61" i="2"/>
  <c r="AA61" i="2" s="1"/>
  <c r="X64" i="2"/>
  <c r="P65" i="2"/>
  <c r="Z65" i="2" s="1"/>
  <c r="P60" i="2"/>
  <c r="Z60" i="2" s="1"/>
  <c r="Q64" i="2"/>
  <c r="V63" i="2"/>
  <c r="AF63" i="2" s="1"/>
  <c r="T61" i="2"/>
  <c r="AD61" i="2" s="1"/>
  <c r="W61" i="2"/>
  <c r="AG61" i="2" s="1"/>
  <c r="S64" i="2"/>
  <c r="AC64" i="2" s="1"/>
  <c r="V62" i="2"/>
  <c r="AF62" i="2" s="1"/>
  <c r="X63" i="2"/>
  <c r="AH63" i="2" s="1"/>
  <c r="S62" i="2"/>
  <c r="AC62" i="2" s="1"/>
  <c r="R65" i="2"/>
  <c r="V64" i="2"/>
  <c r="AF64" i="2" s="1"/>
  <c r="S63" i="2"/>
  <c r="AC63" i="2" s="1"/>
  <c r="R63" i="2"/>
  <c r="AB63" i="2" s="1"/>
  <c r="P62" i="2"/>
  <c r="Z62" i="2" s="1"/>
  <c r="R64" i="2"/>
  <c r="AB64" i="2" s="1"/>
  <c r="R60" i="2"/>
  <c r="AB60" i="2" s="1"/>
  <c r="X62" i="2"/>
  <c r="AH62" i="2" s="1"/>
  <c r="W62" i="2"/>
  <c r="AG62" i="2" s="1"/>
  <c r="W52" i="2"/>
  <c r="AG52" i="2" s="1"/>
  <c r="U54" i="2"/>
  <c r="AE54" i="2" s="1"/>
  <c r="S52" i="2"/>
  <c r="AC52" i="2" s="1"/>
  <c r="X51" i="2"/>
  <c r="AH51" i="2" s="1"/>
  <c r="R52" i="2"/>
  <c r="AB52" i="2" s="1"/>
  <c r="W54" i="2"/>
  <c r="AG54" i="2" s="1"/>
  <c r="V54" i="2"/>
  <c r="V49" i="2"/>
  <c r="AF49" i="2" s="1"/>
  <c r="X52" i="2"/>
  <c r="AH52" i="2" s="1"/>
  <c r="P53" i="2"/>
  <c r="Z53" i="2" s="1"/>
  <c r="T52" i="2"/>
  <c r="AD52" i="2" s="1"/>
  <c r="Q53" i="2"/>
  <c r="AA53" i="2" s="1"/>
  <c r="U52" i="2"/>
  <c r="AE52" i="2" s="1"/>
  <c r="S53" i="2"/>
  <c r="AC53" i="2" s="1"/>
  <c r="R50" i="2"/>
  <c r="U50" i="2"/>
  <c r="AE50" i="2" s="1"/>
  <c r="X53" i="2"/>
  <c r="P49" i="2"/>
  <c r="Z49" i="2" s="1"/>
  <c r="U49" i="2"/>
  <c r="AE49" i="2" s="1"/>
  <c r="V52" i="2"/>
  <c r="AF52" i="2" s="1"/>
  <c r="S50" i="2"/>
  <c r="AC50" i="2" s="1"/>
  <c r="W49" i="2"/>
  <c r="AG49" i="2" s="1"/>
  <c r="Q52" i="2"/>
  <c r="AA52" i="2" s="1"/>
  <c r="S49" i="2"/>
  <c r="AC49" i="2" s="1"/>
  <c r="T50" i="2"/>
  <c r="AD50" i="2" s="1"/>
  <c r="X49" i="2"/>
  <c r="V51" i="2"/>
  <c r="P54" i="2"/>
  <c r="Z54" i="2" s="1"/>
  <c r="W51" i="2"/>
  <c r="AG51" i="2" s="1"/>
  <c r="V50" i="2"/>
  <c r="AF50" i="2" s="1"/>
  <c r="AH19" i="2"/>
  <c r="AC16" i="2"/>
  <c r="AC29" i="2"/>
  <c r="AH53" i="2"/>
  <c r="AA21" i="2"/>
  <c r="AV16" i="2"/>
  <c r="AB20" i="2"/>
  <c r="AA32" i="2"/>
  <c r="AE28" i="2"/>
  <c r="AA31" i="2"/>
  <c r="AA76" i="2"/>
  <c r="AB42" i="2"/>
  <c r="AA64" i="2"/>
  <c r="AC73" i="2"/>
  <c r="AE39" i="2"/>
  <c r="AA20" i="2"/>
  <c r="AC18" i="2"/>
  <c r="AB31" i="2"/>
  <c r="AD43" i="2"/>
  <c r="AC40" i="2"/>
  <c r="AE71" i="2"/>
  <c r="AA43" i="2"/>
  <c r="AC39" i="2"/>
  <c r="AH41" i="2"/>
  <c r="AH42" i="2"/>
  <c r="AD21" i="2"/>
  <c r="AD18" i="2"/>
  <c r="AE17" i="2"/>
  <c r="AD32" i="2"/>
  <c r="AF39" i="2"/>
  <c r="AH64" i="2"/>
  <c r="AD19" i="2"/>
  <c r="AH32" i="2"/>
  <c r="AH27" i="2"/>
  <c r="AB28" i="2"/>
  <c r="U65" i="2"/>
  <c r="AE65" i="2" s="1"/>
  <c r="AG39" i="2"/>
  <c r="X54" i="2"/>
  <c r="AH54" i="2" s="1"/>
  <c r="P51" i="2"/>
  <c r="Z51" i="2" s="1"/>
  <c r="R49" i="2"/>
  <c r="AB49" i="2" s="1"/>
  <c r="Q50" i="2"/>
  <c r="AA50" i="2" s="1"/>
  <c r="Q49" i="2"/>
  <c r="AA49" i="2" s="1"/>
  <c r="P50" i="2"/>
  <c r="Z50" i="2" s="1"/>
  <c r="S65" i="2"/>
  <c r="AC65" i="2" s="1"/>
  <c r="AA75" i="2"/>
  <c r="AF41" i="2"/>
  <c r="Q60" i="2"/>
  <c r="AA60" i="2" s="1"/>
  <c r="AE74" i="2"/>
  <c r="AE8" i="2"/>
  <c r="AW16" i="2" s="1"/>
  <c r="AH21" i="2"/>
  <c r="AH49" i="2"/>
  <c r="AH31" i="2"/>
  <c r="AB43" i="2"/>
  <c r="AE19" i="2"/>
  <c r="AH39" i="2"/>
  <c r="T62" i="2"/>
  <c r="AD62" i="2" s="1"/>
  <c r="V60" i="2"/>
  <c r="AF60" i="2" s="1"/>
  <c r="P61" i="2"/>
  <c r="Z61" i="2" s="1"/>
  <c r="AH20" i="2"/>
  <c r="U53" i="2"/>
  <c r="AE53" i="2" s="1"/>
  <c r="W64" i="2"/>
  <c r="AG64" i="2" s="1"/>
  <c r="AH71" i="2"/>
  <c r="AH5" i="2"/>
  <c r="AG6" i="2"/>
  <c r="AJ4" i="2" s="1"/>
  <c r="AP10" i="2" s="1"/>
  <c r="AG72" i="2"/>
  <c r="AH17" i="2"/>
  <c r="AF18" i="2"/>
  <c r="W65" i="2"/>
  <c r="AG65" i="2" s="1"/>
  <c r="V65" i="2"/>
  <c r="AF65" i="2" s="1"/>
  <c r="Q51" i="2"/>
  <c r="AA51" i="2" s="1"/>
  <c r="R54" i="2"/>
  <c r="AB54" i="2" s="1"/>
  <c r="AB21" i="2"/>
  <c r="X61" i="2"/>
  <c r="AH61" i="2" s="1"/>
  <c r="U60" i="2"/>
  <c r="AE60" i="2" s="1"/>
  <c r="S51" i="2"/>
  <c r="AC51" i="2" s="1"/>
  <c r="U62" i="2"/>
  <c r="AE62" i="2" s="1"/>
  <c r="U61" i="2"/>
  <c r="AE61" i="2" s="1"/>
  <c r="U63" i="2"/>
  <c r="AE63" i="2" s="1"/>
  <c r="W53" i="2"/>
  <c r="AG53" i="2" s="1"/>
  <c r="R53" i="2"/>
  <c r="AB53" i="2" s="1"/>
  <c r="Q54" i="2"/>
  <c r="AA54" i="2" s="1"/>
  <c r="AG18" i="2"/>
  <c r="AJ15" i="2" s="1"/>
  <c r="X50" i="2"/>
  <c r="AH50" i="2" s="1"/>
  <c r="AF16" i="2"/>
  <c r="T53" i="2"/>
  <c r="AD53" i="2" s="1"/>
  <c r="AF43" i="2"/>
  <c r="AG40" i="2"/>
  <c r="AF54" i="2"/>
  <c r="T65" i="2"/>
  <c r="AD65" i="2" s="1"/>
  <c r="U64" i="2"/>
  <c r="AE64" i="2" s="1"/>
  <c r="Q63" i="2"/>
  <c r="AA63" i="2" s="1"/>
  <c r="T60" i="2"/>
  <c r="AD60" i="2" s="1"/>
  <c r="S60" i="2"/>
  <c r="AC60" i="2" s="1"/>
  <c r="P63" i="2"/>
  <c r="Z63" i="2" s="1"/>
  <c r="R62" i="2"/>
  <c r="AB62" i="2" s="1"/>
  <c r="Q62" i="2"/>
  <c r="AA62" i="2" s="1"/>
  <c r="P64" i="2"/>
  <c r="Z64" i="2" s="1"/>
  <c r="S61" i="2"/>
  <c r="AC61" i="2" s="1"/>
  <c r="R61" i="2"/>
  <c r="AB61" i="2" s="1"/>
  <c r="AH16" i="2"/>
  <c r="X60" i="2"/>
  <c r="AH60" i="2" s="1"/>
  <c r="AF29" i="2"/>
  <c r="W60" i="2"/>
  <c r="AG60" i="2" s="1"/>
  <c r="P52" i="2"/>
  <c r="Z52" i="2" s="1"/>
  <c r="AD41" i="2"/>
  <c r="V53" i="2"/>
  <c r="AF53" i="2" s="1"/>
  <c r="AB17" i="2"/>
  <c r="R51" i="2"/>
  <c r="AB51" i="2" s="1"/>
  <c r="AG43" i="2"/>
  <c r="AJ37" i="2" s="1"/>
  <c r="AB65" i="2"/>
  <c r="AF21" i="2"/>
  <c r="X65" i="2"/>
  <c r="AH65" i="2" s="1"/>
  <c r="Q65" i="2"/>
  <c r="AA65" i="2" s="1"/>
  <c r="T54" i="2"/>
  <c r="AD54" i="2" s="1"/>
  <c r="AF27" i="2"/>
  <c r="S54" i="2"/>
  <c r="AC54" i="2" s="1"/>
  <c r="AF30" i="2"/>
  <c r="AB39" i="2"/>
  <c r="U51" i="2"/>
  <c r="AE51" i="2" s="1"/>
  <c r="AD30" i="2"/>
  <c r="T51" i="2"/>
  <c r="AD51" i="2" s="1"/>
  <c r="AE41" i="2"/>
  <c r="W50" i="2"/>
  <c r="AG50" i="2" s="1"/>
  <c r="AE30" i="2"/>
  <c r="AB50" i="2"/>
  <c r="AF32" i="2"/>
  <c r="AH76" i="2"/>
  <c r="AH43" i="2"/>
  <c r="AF8" i="2"/>
  <c r="AX16" i="2" s="1"/>
  <c r="AF51" i="2"/>
  <c r="AJ48" i="2" l="1"/>
  <c r="AB7" i="2"/>
  <c r="AT16" i="2" s="1"/>
  <c r="AB29" i="2"/>
  <c r="AP43" i="2"/>
  <c r="AP54" i="2"/>
  <c r="AB73" i="2"/>
  <c r="AB18" i="2"/>
  <c r="AP32" i="2"/>
  <c r="AP21" i="2"/>
  <c r="AP76" i="2"/>
  <c r="AO28" i="2"/>
  <c r="AW18" i="2" s="1"/>
  <c r="AM73" i="2"/>
  <c r="AP73" i="2"/>
  <c r="AK74" i="2"/>
  <c r="AP75" i="2"/>
  <c r="AL72" i="2"/>
  <c r="AK31" i="2"/>
  <c r="AL31" i="2"/>
  <c r="AL32" i="2"/>
  <c r="AN32" i="2"/>
  <c r="AP31" i="2"/>
  <c r="AN30" i="2"/>
  <c r="AO27" i="2"/>
  <c r="AO31" i="2"/>
  <c r="AM30" i="2"/>
  <c r="AN17" i="2"/>
  <c r="AP20" i="2"/>
  <c r="AK21" i="2"/>
  <c r="AK16" i="2"/>
  <c r="AL19" i="2"/>
  <c r="AP19" i="2"/>
  <c r="AN16" i="2"/>
  <c r="AN18" i="2"/>
  <c r="AK19" i="2"/>
  <c r="AO16" i="2"/>
  <c r="AK20" i="2"/>
  <c r="AL18" i="2"/>
  <c r="AM21" i="2"/>
  <c r="AK18" i="2"/>
  <c r="AM16" i="2"/>
  <c r="AM19" i="2"/>
  <c r="AL20" i="2"/>
  <c r="AO17" i="2"/>
  <c r="AN21" i="2"/>
  <c r="AO21" i="2"/>
  <c r="AM17" i="2"/>
  <c r="AK17" i="2"/>
  <c r="AL16" i="2"/>
  <c r="AM18" i="2"/>
  <c r="AN49" i="2"/>
  <c r="AP50" i="2"/>
  <c r="AM29" i="2"/>
  <c r="AO19" i="2"/>
  <c r="AL29" i="2"/>
  <c r="AO29" i="2"/>
  <c r="AP16" i="2"/>
  <c r="AL27" i="2"/>
  <c r="AL30" i="2"/>
  <c r="AP29" i="2"/>
  <c r="AP18" i="2"/>
  <c r="AX6" i="2" s="1"/>
  <c r="AM27" i="2"/>
  <c r="AK28" i="2"/>
  <c r="AK54" i="2"/>
  <c r="AK30" i="2"/>
  <c r="AO30" i="2"/>
  <c r="AP27" i="2"/>
  <c r="AJ59" i="2"/>
  <c r="AN61" i="2" s="1"/>
  <c r="AN27" i="2"/>
  <c r="AL17" i="2"/>
  <c r="AN29" i="2"/>
  <c r="AM54" i="2"/>
  <c r="AM32" i="2"/>
  <c r="AL21" i="2"/>
  <c r="AP42" i="2"/>
  <c r="AP39" i="2"/>
  <c r="AL40" i="2"/>
  <c r="AM41" i="2"/>
  <c r="AM38" i="2"/>
  <c r="AP40" i="2"/>
  <c r="AO40" i="2"/>
  <c r="AO38" i="2"/>
  <c r="AN42" i="2"/>
  <c r="AN40" i="2"/>
  <c r="AK42" i="2"/>
  <c r="AM39" i="2"/>
  <c r="AO42" i="2"/>
  <c r="AM40" i="2"/>
  <c r="AL42" i="2"/>
  <c r="AP38" i="2"/>
  <c r="AM42" i="2"/>
  <c r="AK41" i="2"/>
  <c r="AL38" i="2"/>
  <c r="AN38" i="2"/>
  <c r="AK40" i="2"/>
  <c r="AK43" i="2"/>
  <c r="AN39" i="2"/>
  <c r="AK38" i="2"/>
  <c r="AO43" i="2"/>
  <c r="AK39" i="2"/>
  <c r="AO39" i="2"/>
  <c r="AM43" i="2"/>
  <c r="AN43" i="2"/>
  <c r="AL41" i="2"/>
  <c r="AP64" i="2"/>
  <c r="AN7" i="2"/>
  <c r="AK7" i="2"/>
  <c r="AM9" i="2"/>
  <c r="AM6" i="2"/>
  <c r="AK6" i="2"/>
  <c r="AP9" i="2"/>
  <c r="AK8" i="2"/>
  <c r="AL8" i="2"/>
  <c r="AL7" i="2"/>
  <c r="AN5" i="2"/>
  <c r="AO5" i="2"/>
  <c r="AL9" i="2"/>
  <c r="AL5" i="2"/>
  <c r="AN6" i="2"/>
  <c r="AO7" i="2"/>
  <c r="AM5" i="2"/>
  <c r="AK9" i="2"/>
  <c r="AN8" i="2"/>
  <c r="AP7" i="2"/>
  <c r="AL10" i="2"/>
  <c r="AO10" i="2"/>
  <c r="AN9" i="2"/>
  <c r="AK5" i="2"/>
  <c r="AP5" i="2"/>
  <c r="AM8" i="2"/>
  <c r="AO9" i="2"/>
  <c r="AN10" i="2"/>
  <c r="AL6" i="2"/>
  <c r="AP6" i="2"/>
  <c r="AM10" i="2"/>
  <c r="AM7" i="2"/>
  <c r="AO6" i="2"/>
  <c r="AK10" i="2"/>
  <c r="AO51" i="2"/>
  <c r="AL71" i="2"/>
  <c r="AO72" i="2"/>
  <c r="AP51" i="2"/>
  <c r="AN76" i="2"/>
  <c r="AL52" i="2"/>
  <c r="AM76" i="2"/>
  <c r="AN71" i="2"/>
  <c r="AO49" i="2"/>
  <c r="AP30" i="2"/>
  <c r="AO50" i="2"/>
  <c r="AN50" i="2"/>
  <c r="AO52" i="2"/>
  <c r="AN31" i="2"/>
  <c r="AO74" i="2"/>
  <c r="AM31" i="2"/>
  <c r="AO18" i="2"/>
  <c r="AN19" i="2"/>
  <c r="AO75" i="2"/>
  <c r="AL53" i="2"/>
  <c r="AM72" i="2"/>
  <c r="AL54" i="2"/>
  <c r="AO54" i="2"/>
  <c r="AP49" i="2"/>
  <c r="AN74" i="2"/>
  <c r="AL50" i="2"/>
  <c r="AN54" i="2"/>
  <c r="AL51" i="2"/>
  <c r="AL74" i="2"/>
  <c r="AO73" i="2"/>
  <c r="AM52" i="2"/>
  <c r="AK51" i="2"/>
  <c r="AP71" i="2"/>
  <c r="AK49" i="2"/>
  <c r="AX7" i="2"/>
  <c r="AL75" i="2"/>
  <c r="AK72" i="2"/>
  <c r="AK50" i="2"/>
  <c r="AN73" i="2"/>
  <c r="AO41" i="2"/>
  <c r="AK32" i="2"/>
  <c r="AO32" i="2"/>
  <c r="AP28" i="2"/>
  <c r="AL43" i="2"/>
  <c r="AL49" i="2"/>
  <c r="AL28" i="2"/>
  <c r="AN28" i="2"/>
  <c r="AM53" i="2"/>
  <c r="AP72" i="2"/>
  <c r="AK52" i="2"/>
  <c r="AK76" i="2"/>
  <c r="AO71" i="2"/>
  <c r="AO76" i="2"/>
  <c r="AM28" i="2"/>
  <c r="AO20" i="2"/>
  <c r="AM49" i="2"/>
  <c r="AK29" i="2"/>
  <c r="AN51" i="2"/>
  <c r="AP53" i="2"/>
  <c r="AP17" i="2"/>
  <c r="AL76" i="2"/>
  <c r="AO53" i="2"/>
  <c r="AM20" i="2"/>
  <c r="AK53" i="2"/>
  <c r="AN20" i="2"/>
  <c r="AN52" i="2"/>
  <c r="AN75" i="2"/>
  <c r="AN41" i="2"/>
  <c r="AK62" i="2"/>
  <c r="AM74" i="2"/>
  <c r="AM50" i="2"/>
  <c r="AP52" i="2"/>
  <c r="AP41" i="2"/>
  <c r="AN72" i="2"/>
  <c r="AN53" i="2"/>
  <c r="AK71" i="2"/>
  <c r="AM51" i="2"/>
  <c r="AL73" i="2"/>
  <c r="AK75" i="2"/>
  <c r="AO65" i="2"/>
  <c r="AK73" i="2"/>
  <c r="AM71" i="2"/>
  <c r="AP8" i="2"/>
  <c r="AP74" i="2"/>
  <c r="AL39" i="2"/>
  <c r="AO8" i="2"/>
  <c r="AU17" i="2" l="1"/>
  <c r="AP65" i="2"/>
  <c r="AW7" i="2"/>
  <c r="AW29" i="2" s="1"/>
  <c r="AT17" i="2"/>
  <c r="AM63" i="2"/>
  <c r="AL60" i="2"/>
  <c r="AM65" i="2"/>
  <c r="AN60" i="2"/>
  <c r="AL61" i="2"/>
  <c r="AT21" i="2" s="1"/>
  <c r="AL62" i="2"/>
  <c r="AL64" i="2"/>
  <c r="AM62" i="2"/>
  <c r="AO60" i="2"/>
  <c r="AM64" i="2"/>
  <c r="AN65" i="2"/>
  <c r="AN64" i="2"/>
  <c r="AL65" i="2"/>
  <c r="AO64" i="2"/>
  <c r="AK63" i="2"/>
  <c r="AK64" i="2"/>
  <c r="AK60" i="2"/>
  <c r="AK65" i="2"/>
  <c r="AX18" i="2"/>
  <c r="AX29" i="2" s="1"/>
  <c r="AV7" i="2"/>
  <c r="AV17" i="2"/>
  <c r="AS6" i="2"/>
  <c r="AT6" i="2"/>
  <c r="AT28" i="2" s="1"/>
  <c r="AS18" i="2"/>
  <c r="AT5" i="2"/>
  <c r="AT27" i="2" s="1"/>
  <c r="AU6" i="2"/>
  <c r="AU28" i="2" s="1"/>
  <c r="AU18" i="2"/>
  <c r="AP61" i="2"/>
  <c r="AN63" i="2"/>
  <c r="AT18" i="2"/>
  <c r="AW17" i="2"/>
  <c r="AS17" i="2"/>
  <c r="AS28" i="2" s="1"/>
  <c r="AP62" i="2"/>
  <c r="AP63" i="2"/>
  <c r="AO63" i="2"/>
  <c r="AM60" i="2"/>
  <c r="AL63" i="2"/>
  <c r="AM61" i="2"/>
  <c r="AN62" i="2"/>
  <c r="AK61" i="2"/>
  <c r="AV20" i="2"/>
  <c r="AV18" i="2"/>
  <c r="AV29" i="2" s="1"/>
  <c r="AO61" i="2"/>
  <c r="AO62" i="2"/>
  <c r="AX17" i="2"/>
  <c r="AX28" i="2" s="1"/>
  <c r="AP60" i="2"/>
  <c r="AX21" i="2" s="1"/>
  <c r="AT20" i="2"/>
  <c r="AT9" i="2"/>
  <c r="AU5" i="2"/>
  <c r="AU27" i="2" s="1"/>
  <c r="AW6" i="2"/>
  <c r="AT22" i="2"/>
  <c r="AT11" i="2"/>
  <c r="AS19" i="2"/>
  <c r="AS8" i="2"/>
  <c r="AW20" i="2"/>
  <c r="AW9" i="2"/>
  <c r="AT7" i="2"/>
  <c r="AV9" i="2"/>
  <c r="AU20" i="2"/>
  <c r="AU9" i="2"/>
  <c r="AX9" i="2"/>
  <c r="AX20" i="2"/>
  <c r="AX31" i="2" s="1"/>
  <c r="AS7" i="2"/>
  <c r="AW5" i="2"/>
  <c r="AW27" i="2" s="1"/>
  <c r="AW19" i="2"/>
  <c r="AW8" i="2"/>
  <c r="AS20" i="2"/>
  <c r="AS9" i="2"/>
  <c r="AV5" i="2"/>
  <c r="AV27" i="2" s="1"/>
  <c r="AT19" i="2"/>
  <c r="AT8" i="2"/>
  <c r="AU11" i="2"/>
  <c r="AU22" i="2"/>
  <c r="AV6" i="2"/>
  <c r="AV28" i="2" s="1"/>
  <c r="AU7" i="2"/>
  <c r="AX11" i="2"/>
  <c r="AX22" i="2"/>
  <c r="AV11" i="2"/>
  <c r="AV22" i="2"/>
  <c r="AX5" i="2"/>
  <c r="AX27" i="2" s="1"/>
  <c r="AS22" i="2"/>
  <c r="AS11" i="2"/>
  <c r="AS16" i="2"/>
  <c r="AS5" i="2"/>
  <c r="AV19" i="2"/>
  <c r="AV8" i="2"/>
  <c r="AS10" i="2"/>
  <c r="AS21" i="2"/>
  <c r="AW11" i="2"/>
  <c r="AW22" i="2"/>
  <c r="AU19" i="2"/>
  <c r="AU8" i="2"/>
  <c r="AX19" i="2"/>
  <c r="AX8" i="2"/>
  <c r="AV31" i="2" l="1"/>
  <c r="AU10" i="2"/>
  <c r="AT10" i="2"/>
  <c r="AT32" i="2" s="1"/>
  <c r="AS29" i="2"/>
  <c r="AW21" i="2"/>
  <c r="AU21" i="2"/>
  <c r="AU32" i="2" s="1"/>
  <c r="AV21" i="2"/>
  <c r="AU29" i="2"/>
  <c r="AW28" i="2"/>
  <c r="AW10" i="2"/>
  <c r="AW32" i="2" s="1"/>
  <c r="AU31" i="2"/>
  <c r="AV10" i="2"/>
  <c r="AV32" i="2" s="1"/>
  <c r="AX10" i="2"/>
  <c r="AX32" i="2" s="1"/>
  <c r="AT29" i="2"/>
  <c r="AU33" i="2"/>
  <c r="AU30" i="2"/>
  <c r="AT30" i="2"/>
  <c r="AW33" i="2"/>
  <c r="AV33" i="2"/>
  <c r="AS33" i="2"/>
  <c r="AT33" i="2"/>
  <c r="AS32" i="2"/>
  <c r="AX33" i="2"/>
  <c r="AS31" i="2"/>
  <c r="AV30" i="2"/>
  <c r="AW30" i="2"/>
  <c r="AW31" i="2"/>
  <c r="AT31" i="2"/>
  <c r="AX30" i="2"/>
  <c r="AS27" i="2"/>
  <c r="AS30" i="2"/>
</calcChain>
</file>

<file path=xl/sharedStrings.xml><?xml version="1.0" encoding="utf-8"?>
<sst xmlns="http://schemas.openxmlformats.org/spreadsheetml/2006/main" count="1112" uniqueCount="171">
  <si>
    <t>Default, [ RLU ]</t>
  </si>
  <si>
    <t xml:space="preserve">MT Cell Viability Assay </t>
  </si>
  <si>
    <t>Time/Pos</t>
  </si>
  <si>
    <t>Time/SID</t>
  </si>
  <si>
    <t>A01</t>
  </si>
  <si>
    <t>more luminescence, more viability</t>
  </si>
  <si>
    <t>B01</t>
  </si>
  <si>
    <t>C01</t>
  </si>
  <si>
    <t>D01</t>
  </si>
  <si>
    <t>E01</t>
  </si>
  <si>
    <t>Date of intoxication:</t>
  </si>
  <si>
    <t>F01</t>
  </si>
  <si>
    <t>Measurement timepoints</t>
  </si>
  <si>
    <t>0h</t>
  </si>
  <si>
    <t>G01</t>
  </si>
  <si>
    <t>12h</t>
  </si>
  <si>
    <t>H01</t>
  </si>
  <si>
    <t>24h</t>
  </si>
  <si>
    <t>A02</t>
  </si>
  <si>
    <t>36h</t>
  </si>
  <si>
    <t>B02</t>
  </si>
  <si>
    <t>48h</t>
  </si>
  <si>
    <t>C02</t>
  </si>
  <si>
    <t>60h</t>
  </si>
  <si>
    <t>D02</t>
  </si>
  <si>
    <t>72h</t>
  </si>
  <si>
    <t>E02</t>
  </si>
  <si>
    <t>F02</t>
  </si>
  <si>
    <t>Reader:</t>
  </si>
  <si>
    <t>Berthold Luminometer</t>
  </si>
  <si>
    <t>G02</t>
  </si>
  <si>
    <t>Plate</t>
  </si>
  <si>
    <t>White plate with clear bottom (Greiner, Cat. No 655088)</t>
  </si>
  <si>
    <t>H02</t>
  </si>
  <si>
    <t>A03</t>
  </si>
  <si>
    <t>Plate 1</t>
  </si>
  <si>
    <t>B03</t>
  </si>
  <si>
    <t>Cells</t>
  </si>
  <si>
    <t>BIHi264-A iPSC-DSN</t>
  </si>
  <si>
    <t>Differentiation start date</t>
  </si>
  <si>
    <t>C03</t>
  </si>
  <si>
    <t>Seeded</t>
  </si>
  <si>
    <t>D03</t>
  </si>
  <si>
    <t>Density</t>
  </si>
  <si>
    <t>48,000/well</t>
  </si>
  <si>
    <t>E03</t>
  </si>
  <si>
    <t>Age of cells</t>
  </si>
  <si>
    <t>days</t>
  </si>
  <si>
    <t>F03</t>
  </si>
  <si>
    <t>Agent</t>
  </si>
  <si>
    <t>G03</t>
  </si>
  <si>
    <t>H03</t>
  </si>
  <si>
    <t>Remarks:</t>
  </si>
  <si>
    <t>Well F7 cells were clumped before the assay began</t>
  </si>
  <si>
    <t>A04</t>
  </si>
  <si>
    <t>Well G9 was fungi contaminated before the assay began</t>
  </si>
  <si>
    <t>B04</t>
  </si>
  <si>
    <t>C04</t>
  </si>
  <si>
    <t>D04</t>
  </si>
  <si>
    <t>E04</t>
  </si>
  <si>
    <t>F04</t>
  </si>
  <si>
    <t xml:space="preserve">Raw Data Transformed </t>
  </si>
  <si>
    <t>PBS</t>
  </si>
  <si>
    <t>Tox Control</t>
  </si>
  <si>
    <t>Empty</t>
  </si>
  <si>
    <t xml:space="preserve">PBS </t>
  </si>
  <si>
    <t>G04</t>
  </si>
  <si>
    <t>H04</t>
  </si>
  <si>
    <t>A</t>
  </si>
  <si>
    <t>A05</t>
  </si>
  <si>
    <t>B</t>
  </si>
  <si>
    <t>B05</t>
  </si>
  <si>
    <t>C</t>
  </si>
  <si>
    <t>C05</t>
  </si>
  <si>
    <t>D</t>
  </si>
  <si>
    <t>D05</t>
  </si>
  <si>
    <t>E</t>
  </si>
  <si>
    <t>E05</t>
  </si>
  <si>
    <t>F</t>
  </si>
  <si>
    <t>F05</t>
  </si>
  <si>
    <t>G</t>
  </si>
  <si>
    <t>G05</t>
  </si>
  <si>
    <t>H</t>
  </si>
  <si>
    <t>H05</t>
  </si>
  <si>
    <t>A06</t>
  </si>
  <si>
    <t>B06</t>
  </si>
  <si>
    <t>C06</t>
  </si>
  <si>
    <t>D06</t>
  </si>
  <si>
    <t>E06</t>
  </si>
  <si>
    <t>F06</t>
  </si>
  <si>
    <t>G06</t>
  </si>
  <si>
    <t>H06</t>
  </si>
  <si>
    <t>A07</t>
  </si>
  <si>
    <t>B07</t>
  </si>
  <si>
    <t>C07</t>
  </si>
  <si>
    <t>D07</t>
  </si>
  <si>
    <t>E07</t>
  </si>
  <si>
    <t>F07</t>
  </si>
  <si>
    <t>G07</t>
  </si>
  <si>
    <t>H07</t>
  </si>
  <si>
    <t>A08</t>
  </si>
  <si>
    <t>B08</t>
  </si>
  <si>
    <t>C08</t>
  </si>
  <si>
    <t>D08</t>
  </si>
  <si>
    <t>E08</t>
  </si>
  <si>
    <t>F08</t>
  </si>
  <si>
    <t>G08</t>
  </si>
  <si>
    <t>H08</t>
  </si>
  <si>
    <t>A09</t>
  </si>
  <si>
    <t>B09</t>
  </si>
  <si>
    <t>C09</t>
  </si>
  <si>
    <t>D09</t>
  </si>
  <si>
    <t>E09</t>
  </si>
  <si>
    <t>F09</t>
  </si>
  <si>
    <t>G09</t>
  </si>
  <si>
    <t>H09</t>
  </si>
  <si>
    <t>A10</t>
  </si>
  <si>
    <t>B10</t>
  </si>
  <si>
    <t>C10</t>
  </si>
  <si>
    <t>D10</t>
  </si>
  <si>
    <t>E10</t>
  </si>
  <si>
    <t>F10</t>
  </si>
  <si>
    <t>G10</t>
  </si>
  <si>
    <t>H10</t>
  </si>
  <si>
    <t>A11</t>
  </si>
  <si>
    <t>B11</t>
  </si>
  <si>
    <t>C11</t>
  </si>
  <si>
    <t>D11</t>
  </si>
  <si>
    <t>E11</t>
  </si>
  <si>
    <t>F11</t>
  </si>
  <si>
    <t>G11</t>
  </si>
  <si>
    <t>H11</t>
  </si>
  <si>
    <t>A12</t>
  </si>
  <si>
    <t>B12</t>
  </si>
  <si>
    <t>C12</t>
  </si>
  <si>
    <t>D12</t>
  </si>
  <si>
    <t>E12</t>
  </si>
  <si>
    <t>F12</t>
  </si>
  <si>
    <t>G12</t>
  </si>
  <si>
    <t>H12</t>
  </si>
  <si>
    <t>Raw Values</t>
  </si>
  <si>
    <t>Minus Empty Value</t>
  </si>
  <si>
    <t>Percentage of 0h</t>
  </si>
  <si>
    <t>Percentage of Vehicle</t>
  </si>
  <si>
    <t>Final Data</t>
  </si>
  <si>
    <t>Mean vehicle</t>
  </si>
  <si>
    <t>(dark grey boxes are excluded in these calculations)</t>
  </si>
  <si>
    <t>Mean Empty</t>
  </si>
  <si>
    <t>Mean</t>
  </si>
  <si>
    <t>Standard Deviation</t>
  </si>
  <si>
    <t>SD as % of Mean</t>
  </si>
  <si>
    <t>Vincristine 100nM + SP600125 1µM / 10µM / 100µM</t>
  </si>
  <si>
    <t>H2O/ DMSO</t>
  </si>
  <si>
    <t>Vinc/ DMSO</t>
  </si>
  <si>
    <t>Vinc/ SP600125 1µM</t>
  </si>
  <si>
    <t>Vinc/ SP600125 10µM</t>
  </si>
  <si>
    <t>Vinc/ SP600125 100µM</t>
  </si>
  <si>
    <t>01:28:18</t>
  </si>
  <si>
    <t>12.07.202201:28:18Unknown User20220712_plate4_MT_vinc_SP_0hMTCellViability_Apoptosis_Lumin</t>
  </si>
  <si>
    <t>12:49:53</t>
  </si>
  <si>
    <t>12.07.202212:49:53Unknown Userplate4_MT_luminescence_vinc_SP_MTCellViability_Apoptosis_Lumin</t>
  </si>
  <si>
    <t>22:47:57</t>
  </si>
  <si>
    <t>12.07.202222:47:57Unknown Userplate4_MT_luminescence_vinc_SP_MTCellViability_Apoptosis_Lumin</t>
  </si>
  <si>
    <t>12:13:47</t>
  </si>
  <si>
    <t>13.07.202212:13:47Unknown Userplate4_MT_luminescence_vinc_SP_MTCellViability_Apoptosis_Lumin</t>
  </si>
  <si>
    <t>23:24:26</t>
  </si>
  <si>
    <t>13.07.202223:24:26Unknown Userplate4_MT_luminescence_vinc_SP_MTCellViability_Apoptosis_Lumin</t>
  </si>
  <si>
    <t>14.07.202212:10:36Unknown Userplate4_MT_luminescence_vinc_SP_MTCellViability_Apoptosis_Lumin</t>
  </si>
  <si>
    <t>20:42:05</t>
  </si>
  <si>
    <t>14.07.202220:42:05Unknown Userplate4_MT_luminescence_vinc_SP_MTCellViability_Apoptosis_Lumin</t>
  </si>
  <si>
    <t>H2O/ SP600125 100µM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</si>
</sst>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9" tint="-0.24997711111789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2" tint="-0.24997711111789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Protection="1">
      <protection locked="0"/>
    </xf>
    <xf numFmtId="0" fontId="3" fillId="0" borderId="0" xfId="0" applyFont="1"/>
    <xf numFmtId="0" fontId="4" fillId="0" borderId="0" xfId="0" applyFont="1"/>
    <xf numFmtId="0" fontId="2" fillId="0" borderId="0" xfId="0" applyFont="1"/>
    <xf numFmtId="14" fontId="0" fillId="0" borderId="0" xfId="0" applyNumberFormat="1"/>
    <xf numFmtId="0" fontId="5" fillId="0" borderId="1" xfId="0" applyFont="1" applyBorder="1"/>
    <xf numFmtId="14" fontId="5" fillId="0" borderId="2" xfId="0" applyNumberFormat="1" applyFont="1" applyBorder="1"/>
    <xf numFmtId="0" fontId="6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0" xfId="0" applyFont="1" applyProtection="1">
      <protection locked="0"/>
    </xf>
    <xf numFmtId="0" fontId="0" fillId="2" borderId="0" xfId="0" applyFill="1"/>
    <xf numFmtId="0" fontId="2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8" fillId="0" borderId="0" xfId="0" applyFont="1"/>
    <xf numFmtId="0" fontId="0" fillId="3" borderId="0" xfId="0" applyFill="1"/>
    <xf numFmtId="0" fontId="2" fillId="3" borderId="0" xfId="0" applyFont="1" applyFill="1"/>
    <xf numFmtId="0" fontId="0" fillId="4" borderId="0" xfId="0" applyFill="1"/>
    <xf numFmtId="0" fontId="2" fillId="4" borderId="0" xfId="0" applyFont="1" applyFill="1"/>
    <xf numFmtId="0" fontId="0" fillId="5" borderId="0" xfId="0" applyFill="1"/>
    <xf numFmtId="0" fontId="2" fillId="5" borderId="0" xfId="0" applyFont="1" applyFill="1"/>
    <xf numFmtId="0" fontId="1" fillId="0" borderId="0" xfId="0" applyFont="1"/>
    <xf numFmtId="21" fontId="0" fillId="0" borderId="0" xfId="0" applyNumberForma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316575</xdr:colOff>
      <xdr:row>0</xdr:row>
      <xdr:rowOff>152400</xdr:rowOff>
    </xdr:from>
    <xdr:to>
      <xdr:col>16</xdr:col>
      <xdr:colOff>276225</xdr:colOff>
      <xdr:row>30</xdr:row>
      <xdr:rowOff>82725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7575000" y="866400"/>
          <a:ext cx="5712000" cy="428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316575</xdr:colOff>
      <xdr:row>0</xdr:row>
      <xdr:rowOff>152400</xdr:rowOff>
    </xdr:from>
    <xdr:to>
      <xdr:col>16</xdr:col>
      <xdr:colOff>276225</xdr:colOff>
      <xdr:row>30</xdr:row>
      <xdr:rowOff>82725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7575000" y="866400"/>
          <a:ext cx="5712000" cy="4284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316575</xdr:colOff>
      <xdr:row>0</xdr:row>
      <xdr:rowOff>152400</xdr:rowOff>
    </xdr:from>
    <xdr:to>
      <xdr:col>16</xdr:col>
      <xdr:colOff>276225</xdr:colOff>
      <xdr:row>30</xdr:row>
      <xdr:rowOff>82725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7575000" y="866400"/>
          <a:ext cx="5712000" cy="4284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316575</xdr:colOff>
      <xdr:row>0</xdr:row>
      <xdr:rowOff>152400</xdr:rowOff>
    </xdr:from>
    <xdr:to>
      <xdr:col>16</xdr:col>
      <xdr:colOff>276225</xdr:colOff>
      <xdr:row>30</xdr:row>
      <xdr:rowOff>82725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7575000" y="866400"/>
          <a:ext cx="5712000" cy="4284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316575</xdr:colOff>
      <xdr:row>0</xdr:row>
      <xdr:rowOff>152400</xdr:rowOff>
    </xdr:from>
    <xdr:to>
      <xdr:col>16</xdr:col>
      <xdr:colOff>276225</xdr:colOff>
      <xdr:row>30</xdr:row>
      <xdr:rowOff>82725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7575000" y="866400"/>
          <a:ext cx="5712000" cy="42840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316575</xdr:colOff>
      <xdr:row>0</xdr:row>
      <xdr:rowOff>152400</xdr:rowOff>
    </xdr:from>
    <xdr:to>
      <xdr:col>16</xdr:col>
      <xdr:colOff>276225</xdr:colOff>
      <xdr:row>30</xdr:row>
      <xdr:rowOff>82725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7575000" y="866400"/>
          <a:ext cx="5712000" cy="42840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316575</xdr:colOff>
      <xdr:row>0</xdr:row>
      <xdr:rowOff>152400</xdr:rowOff>
    </xdr:from>
    <xdr:to>
      <xdr:col>16</xdr:col>
      <xdr:colOff>276225</xdr:colOff>
      <xdr:row>30</xdr:row>
      <xdr:rowOff>82725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7575000" y="866400"/>
          <a:ext cx="5712000" cy="42840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0</xdr:colOff>
          <xdr:row>2</xdr:row>
          <xdr:rowOff>0</xdr:rowOff>
        </xdr:from>
        <xdr:to>
          <xdr:col>58</xdr:col>
          <xdr:colOff>428625</xdr:colOff>
          <xdr:row>12</xdr:row>
          <xdr:rowOff>361950</xdr:rowOff>
        </xdr:to>
        <xdr:sp macro="" textlink="">
          <xdr:nvSpPr>
            <xdr:cNvPr id="9218" name="Object 2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7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01"/>
  <sheetViews>
    <sheetView workbookViewId="0">
      <selection activeCell="N34" sqref="N34"/>
    </sheetView>
  </sheetViews>
  <sheetFormatPr defaultRowHeight="15" x14ac:dyDescent="0.25"/>
  <cols>
    <col min="5" max="5" width="24.140625" customWidth="1"/>
    <col min="6" max="6" width="10.28515625" customWidth="1"/>
    <col min="7" max="7" width="14.140625" customWidth="1"/>
    <col min="8" max="8" width="12.42578125" customWidth="1"/>
    <col min="9" max="9" width="11.85546875" customWidth="1"/>
    <col min="10" max="10" width="10.140625" bestFit="1" customWidth="1"/>
    <col min="15" max="17" width="14.140625" bestFit="1" customWidth="1"/>
    <col min="19" max="20" width="12.85546875" bestFit="1" customWidth="1"/>
  </cols>
  <sheetData>
    <row r="1" spans="1:7" x14ac:dyDescent="0.25">
      <c r="A1" s="1" t="s">
        <v>157</v>
      </c>
    </row>
    <row r="2" spans="1:7" ht="18.75" x14ac:dyDescent="0.3">
      <c r="A2" s="1" t="s">
        <v>0</v>
      </c>
      <c r="E2" s="2" t="s">
        <v>1</v>
      </c>
    </row>
    <row r="3" spans="1:7" x14ac:dyDescent="0.25">
      <c r="A3" s="1" t="s">
        <v>2</v>
      </c>
      <c r="B3" s="1" t="s">
        <v>3</v>
      </c>
      <c r="C3" s="1">
        <v>0</v>
      </c>
    </row>
    <row r="4" spans="1:7" ht="15.75" x14ac:dyDescent="0.25">
      <c r="A4" s="1" t="s">
        <v>4</v>
      </c>
      <c r="C4" s="1">
        <v>21</v>
      </c>
      <c r="E4" s="3" t="s">
        <v>5</v>
      </c>
    </row>
    <row r="5" spans="1:7" x14ac:dyDescent="0.25">
      <c r="A5" s="1" t="s">
        <v>6</v>
      </c>
      <c r="C5" s="1">
        <v>21</v>
      </c>
    </row>
    <row r="6" spans="1:7" x14ac:dyDescent="0.25">
      <c r="A6" s="1" t="s">
        <v>7</v>
      </c>
      <c r="C6" s="1">
        <v>14</v>
      </c>
    </row>
    <row r="7" spans="1:7" x14ac:dyDescent="0.25">
      <c r="A7" s="1" t="s">
        <v>8</v>
      </c>
      <c r="C7" s="1">
        <v>14</v>
      </c>
      <c r="E7" s="4"/>
    </row>
    <row r="8" spans="1:7" x14ac:dyDescent="0.25">
      <c r="A8" s="1" t="s">
        <v>9</v>
      </c>
      <c r="C8" s="1">
        <v>7</v>
      </c>
      <c r="E8" t="s">
        <v>10</v>
      </c>
      <c r="G8" s="5">
        <v>44753</v>
      </c>
    </row>
    <row r="9" spans="1:7" ht="15.75" x14ac:dyDescent="0.25">
      <c r="A9" s="1" t="s">
        <v>11</v>
      </c>
      <c r="C9" s="1">
        <v>14</v>
      </c>
      <c r="E9" t="s">
        <v>12</v>
      </c>
      <c r="F9" s="6" t="s">
        <v>13</v>
      </c>
      <c r="G9" s="7">
        <f>G8</f>
        <v>44753</v>
      </c>
    </row>
    <row r="10" spans="1:7" x14ac:dyDescent="0.25">
      <c r="A10" s="1" t="s">
        <v>14</v>
      </c>
      <c r="C10" s="1">
        <v>14</v>
      </c>
      <c r="F10" t="s">
        <v>15</v>
      </c>
      <c r="G10" s="5">
        <f>G9+1</f>
        <v>44754</v>
      </c>
    </row>
    <row r="11" spans="1:7" x14ac:dyDescent="0.25">
      <c r="A11" s="1" t="s">
        <v>16</v>
      </c>
      <c r="C11" s="1">
        <v>14</v>
      </c>
      <c r="F11" t="s">
        <v>17</v>
      </c>
      <c r="G11" s="5">
        <f>G10</f>
        <v>44754</v>
      </c>
    </row>
    <row r="12" spans="1:7" x14ac:dyDescent="0.25">
      <c r="A12" s="1" t="s">
        <v>18</v>
      </c>
      <c r="C12" s="1">
        <v>14</v>
      </c>
      <c r="F12" s="8" t="s">
        <v>19</v>
      </c>
      <c r="G12" s="5">
        <f>G11+1</f>
        <v>44755</v>
      </c>
    </row>
    <row r="13" spans="1:7" x14ac:dyDescent="0.25">
      <c r="A13" s="1" t="s">
        <v>20</v>
      </c>
      <c r="C13" s="1">
        <v>21</v>
      </c>
      <c r="F13" t="s">
        <v>21</v>
      </c>
      <c r="G13" s="5">
        <f>G12</f>
        <v>44755</v>
      </c>
    </row>
    <row r="14" spans="1:7" x14ac:dyDescent="0.25">
      <c r="A14" s="1" t="s">
        <v>22</v>
      </c>
      <c r="C14" s="1">
        <v>28</v>
      </c>
      <c r="F14" t="s">
        <v>23</v>
      </c>
      <c r="G14" s="5">
        <f>G13+1</f>
        <v>44756</v>
      </c>
    </row>
    <row r="15" spans="1:7" x14ac:dyDescent="0.25">
      <c r="A15" s="1" t="s">
        <v>24</v>
      </c>
      <c r="C15" s="1">
        <v>21</v>
      </c>
      <c r="F15" t="s">
        <v>25</v>
      </c>
      <c r="G15" s="5">
        <f>G14</f>
        <v>44756</v>
      </c>
    </row>
    <row r="16" spans="1:7" x14ac:dyDescent="0.25">
      <c r="A16" s="1" t="s">
        <v>26</v>
      </c>
      <c r="C16" s="1">
        <v>21</v>
      </c>
    </row>
    <row r="17" spans="1:19" x14ac:dyDescent="0.25">
      <c r="A17" s="1" t="s">
        <v>27</v>
      </c>
      <c r="C17" s="1">
        <v>21</v>
      </c>
      <c r="E17" t="s">
        <v>28</v>
      </c>
      <c r="F17" t="s">
        <v>29</v>
      </c>
    </row>
    <row r="18" spans="1:19" x14ac:dyDescent="0.25">
      <c r="A18" s="1" t="s">
        <v>30</v>
      </c>
      <c r="C18" s="1">
        <v>14</v>
      </c>
      <c r="E18" t="s">
        <v>31</v>
      </c>
      <c r="F18" t="s">
        <v>32</v>
      </c>
    </row>
    <row r="19" spans="1:19" x14ac:dyDescent="0.25">
      <c r="A19" s="1" t="s">
        <v>33</v>
      </c>
      <c r="C19" s="1">
        <v>14</v>
      </c>
    </row>
    <row r="20" spans="1:19" x14ac:dyDescent="0.25">
      <c r="A20" s="1" t="s">
        <v>34</v>
      </c>
      <c r="C20" s="1">
        <v>21</v>
      </c>
      <c r="E20" s="4" t="s">
        <v>35</v>
      </c>
      <c r="S20" s="1"/>
    </row>
    <row r="21" spans="1:19" x14ac:dyDescent="0.25">
      <c r="A21" s="1" t="s">
        <v>36</v>
      </c>
      <c r="C21" s="1">
        <v>2234</v>
      </c>
      <c r="E21" t="s">
        <v>37</v>
      </c>
      <c r="F21" t="s">
        <v>38</v>
      </c>
      <c r="I21" s="9" t="s">
        <v>39</v>
      </c>
      <c r="J21" s="5">
        <v>44700</v>
      </c>
      <c r="S21" s="1"/>
    </row>
    <row r="22" spans="1:19" x14ac:dyDescent="0.25">
      <c r="A22" s="1" t="s">
        <v>40</v>
      </c>
      <c r="C22" s="1">
        <v>2487</v>
      </c>
      <c r="E22" t="s">
        <v>41</v>
      </c>
      <c r="F22" s="5">
        <v>44711</v>
      </c>
      <c r="S22" s="1"/>
    </row>
    <row r="23" spans="1:19" x14ac:dyDescent="0.25">
      <c r="A23" s="1" t="s">
        <v>42</v>
      </c>
      <c r="C23" s="1">
        <v>2466</v>
      </c>
      <c r="E23" t="s">
        <v>43</v>
      </c>
      <c r="F23" t="s">
        <v>44</v>
      </c>
      <c r="S23" s="1"/>
    </row>
    <row r="24" spans="1:19" x14ac:dyDescent="0.25">
      <c r="A24" s="1" t="s">
        <v>45</v>
      </c>
      <c r="C24" s="1">
        <v>2670</v>
      </c>
      <c r="E24" t="s">
        <v>46</v>
      </c>
      <c r="F24">
        <f>G8-J21</f>
        <v>53</v>
      </c>
      <c r="G24" t="s">
        <v>47</v>
      </c>
      <c r="S24" s="1"/>
    </row>
    <row r="25" spans="1:19" x14ac:dyDescent="0.25">
      <c r="A25" s="1" t="s">
        <v>48</v>
      </c>
      <c r="C25" s="1">
        <v>2017</v>
      </c>
      <c r="E25" t="s">
        <v>49</v>
      </c>
      <c r="F25" t="s">
        <v>151</v>
      </c>
      <c r="S25" s="1"/>
    </row>
    <row r="26" spans="1:19" x14ac:dyDescent="0.25">
      <c r="A26" s="1" t="s">
        <v>50</v>
      </c>
      <c r="C26" s="1">
        <v>2347</v>
      </c>
      <c r="S26" s="1"/>
    </row>
    <row r="27" spans="1:19" x14ac:dyDescent="0.25">
      <c r="A27" s="1" t="s">
        <v>51</v>
      </c>
      <c r="C27" s="1">
        <v>14</v>
      </c>
      <c r="E27" s="4" t="s">
        <v>52</v>
      </c>
      <c r="F27" t="s">
        <v>53</v>
      </c>
      <c r="S27" s="1"/>
    </row>
    <row r="28" spans="1:19" x14ac:dyDescent="0.25">
      <c r="A28" s="1" t="s">
        <v>54</v>
      </c>
      <c r="C28" s="1">
        <v>14</v>
      </c>
      <c r="F28" t="s">
        <v>55</v>
      </c>
    </row>
    <row r="29" spans="1:19" x14ac:dyDescent="0.25">
      <c r="A29" s="1" t="s">
        <v>56</v>
      </c>
      <c r="C29" s="1">
        <v>1904</v>
      </c>
    </row>
    <row r="30" spans="1:19" x14ac:dyDescent="0.25">
      <c r="A30" s="1" t="s">
        <v>57</v>
      </c>
      <c r="C30" s="1">
        <v>2003</v>
      </c>
    </row>
    <row r="31" spans="1:19" x14ac:dyDescent="0.25">
      <c r="A31" s="1" t="s">
        <v>58</v>
      </c>
      <c r="C31" s="1">
        <v>1834</v>
      </c>
      <c r="E31" s="1"/>
    </row>
    <row r="32" spans="1:19" x14ac:dyDescent="0.25">
      <c r="A32" s="1" t="s">
        <v>59</v>
      </c>
      <c r="C32" s="1">
        <v>1946</v>
      </c>
      <c r="E32" s="1"/>
    </row>
    <row r="33" spans="1:18" ht="45" x14ac:dyDescent="0.25">
      <c r="A33" s="1" t="s">
        <v>60</v>
      </c>
      <c r="C33" s="1">
        <v>1714</v>
      </c>
      <c r="E33" s="1"/>
      <c r="F33" s="10" t="s">
        <v>61</v>
      </c>
      <c r="G33" s="11" t="s">
        <v>62</v>
      </c>
      <c r="H33" s="12" t="s">
        <v>62</v>
      </c>
      <c r="I33" s="12" t="s">
        <v>152</v>
      </c>
      <c r="J33" s="12" t="s">
        <v>153</v>
      </c>
      <c r="K33" s="12" t="s">
        <v>154</v>
      </c>
      <c r="L33" s="12" t="s">
        <v>155</v>
      </c>
      <c r="M33" s="12" t="s">
        <v>156</v>
      </c>
      <c r="N33" s="12" t="s">
        <v>170</v>
      </c>
      <c r="O33" s="12" t="s">
        <v>63</v>
      </c>
      <c r="P33" s="12" t="s">
        <v>152</v>
      </c>
      <c r="Q33" s="12" t="s">
        <v>64</v>
      </c>
      <c r="R33" s="11" t="s">
        <v>65</v>
      </c>
    </row>
    <row r="34" spans="1:18" x14ac:dyDescent="0.25">
      <c r="A34" s="1" t="s">
        <v>66</v>
      </c>
      <c r="C34" s="1">
        <v>2277</v>
      </c>
      <c r="E34" s="1"/>
      <c r="G34" s="13">
        <v>1</v>
      </c>
      <c r="H34" s="13">
        <v>2</v>
      </c>
      <c r="I34" s="13">
        <v>3</v>
      </c>
      <c r="J34" s="13">
        <v>4</v>
      </c>
      <c r="K34" s="13">
        <v>5</v>
      </c>
      <c r="L34" s="13">
        <v>6</v>
      </c>
      <c r="M34" s="13">
        <v>7</v>
      </c>
      <c r="N34" s="13">
        <v>8</v>
      </c>
      <c r="O34" s="13">
        <v>9</v>
      </c>
      <c r="P34" s="13">
        <v>10</v>
      </c>
      <c r="Q34" s="13">
        <v>11</v>
      </c>
      <c r="R34" s="13">
        <v>12</v>
      </c>
    </row>
    <row r="35" spans="1:18" x14ac:dyDescent="0.25">
      <c r="A35" s="1" t="s">
        <v>67</v>
      </c>
      <c r="C35" s="1">
        <v>21</v>
      </c>
      <c r="E35" s="1"/>
      <c r="F35" s="4" t="s">
        <v>68</v>
      </c>
      <c r="G35" s="14">
        <f t="shared" ref="G35:G42" si="0">C4</f>
        <v>21</v>
      </c>
      <c r="H35" s="14">
        <f t="shared" ref="H35:H42" si="1">C12</f>
        <v>14</v>
      </c>
      <c r="I35" s="14">
        <f t="shared" ref="I35:I42" si="2">C20</f>
        <v>21</v>
      </c>
      <c r="J35" s="14">
        <f t="shared" ref="J35:J42" si="3">C28</f>
        <v>14</v>
      </c>
      <c r="K35" s="14">
        <f t="shared" ref="K35:K42" si="4">C36</f>
        <v>14</v>
      </c>
      <c r="L35" s="14">
        <f t="shared" ref="L35:L42" si="5">C44</f>
        <v>14</v>
      </c>
      <c r="M35" s="14">
        <f t="shared" ref="M35:M42" si="6">C52</f>
        <v>21</v>
      </c>
      <c r="N35" s="14">
        <f t="shared" ref="N35:N42" si="7">C60</f>
        <v>21</v>
      </c>
      <c r="O35" s="14">
        <f t="shared" ref="O35:O42" si="8">C68</f>
        <v>7</v>
      </c>
      <c r="P35" s="14">
        <f t="shared" ref="P35:P42" si="9">C76</f>
        <v>21</v>
      </c>
      <c r="Q35" s="14">
        <f t="shared" ref="Q35:Q42" si="10">C84</f>
        <v>14</v>
      </c>
      <c r="R35" s="14">
        <f t="shared" ref="R35:R42" si="11">C92</f>
        <v>14</v>
      </c>
    </row>
    <row r="36" spans="1:18" x14ac:dyDescent="0.25">
      <c r="A36" s="1" t="s">
        <v>69</v>
      </c>
      <c r="C36" s="1">
        <v>14</v>
      </c>
      <c r="E36" s="1"/>
      <c r="F36" s="4" t="s">
        <v>70</v>
      </c>
      <c r="G36" s="14">
        <f t="shared" si="0"/>
        <v>21</v>
      </c>
      <c r="H36" s="14">
        <f t="shared" si="1"/>
        <v>21</v>
      </c>
      <c r="I36" s="1">
        <f t="shared" si="2"/>
        <v>2234</v>
      </c>
      <c r="J36" s="1">
        <f t="shared" si="3"/>
        <v>1904</v>
      </c>
      <c r="K36" s="1">
        <f t="shared" si="4"/>
        <v>1370</v>
      </c>
      <c r="L36" s="1">
        <f t="shared" si="5"/>
        <v>899</v>
      </c>
      <c r="M36" s="1">
        <f t="shared" si="6"/>
        <v>485</v>
      </c>
      <c r="N36" s="1">
        <f t="shared" si="7"/>
        <v>478</v>
      </c>
      <c r="O36" s="1">
        <f t="shared" si="8"/>
        <v>21</v>
      </c>
      <c r="P36" s="1">
        <f t="shared" si="9"/>
        <v>1883</v>
      </c>
      <c r="Q36" s="1">
        <f t="shared" si="10"/>
        <v>119</v>
      </c>
      <c r="R36" s="14">
        <f t="shared" si="11"/>
        <v>14</v>
      </c>
    </row>
    <row r="37" spans="1:18" x14ac:dyDescent="0.25">
      <c r="A37" s="1" t="s">
        <v>71</v>
      </c>
      <c r="C37" s="1">
        <v>1370</v>
      </c>
      <c r="E37" s="1"/>
      <c r="F37" s="4" t="s">
        <v>72</v>
      </c>
      <c r="G37" s="14">
        <f t="shared" si="0"/>
        <v>14</v>
      </c>
      <c r="H37" s="14">
        <f t="shared" si="1"/>
        <v>28</v>
      </c>
      <c r="I37" s="1">
        <f t="shared" si="2"/>
        <v>2487</v>
      </c>
      <c r="J37" s="1">
        <f t="shared" si="3"/>
        <v>2003</v>
      </c>
      <c r="K37" s="1">
        <f t="shared" si="4"/>
        <v>1440</v>
      </c>
      <c r="L37" s="1">
        <f t="shared" si="5"/>
        <v>956</v>
      </c>
      <c r="M37" s="1">
        <f t="shared" si="6"/>
        <v>485</v>
      </c>
      <c r="N37" s="1">
        <f t="shared" si="7"/>
        <v>492</v>
      </c>
      <c r="O37" s="1">
        <f t="shared" si="8"/>
        <v>35</v>
      </c>
      <c r="P37" s="1">
        <f t="shared" si="9"/>
        <v>2241</v>
      </c>
      <c r="Q37" s="1">
        <f t="shared" si="10"/>
        <v>112</v>
      </c>
      <c r="R37" s="14">
        <f t="shared" si="11"/>
        <v>14</v>
      </c>
    </row>
    <row r="38" spans="1:18" x14ac:dyDescent="0.25">
      <c r="A38" s="1" t="s">
        <v>73</v>
      </c>
      <c r="C38" s="1">
        <v>1440</v>
      </c>
      <c r="E38" s="1"/>
      <c r="F38" s="4" t="s">
        <v>74</v>
      </c>
      <c r="G38" s="14">
        <f t="shared" si="0"/>
        <v>14</v>
      </c>
      <c r="H38" s="14">
        <f t="shared" si="1"/>
        <v>21</v>
      </c>
      <c r="I38" s="1">
        <f t="shared" si="2"/>
        <v>2466</v>
      </c>
      <c r="J38" s="1">
        <f t="shared" si="3"/>
        <v>1834</v>
      </c>
      <c r="K38" s="1">
        <f t="shared" si="4"/>
        <v>1377</v>
      </c>
      <c r="L38" s="1">
        <f t="shared" si="5"/>
        <v>759</v>
      </c>
      <c r="M38" s="1">
        <f t="shared" si="6"/>
        <v>478</v>
      </c>
      <c r="N38" s="1">
        <f t="shared" si="7"/>
        <v>358</v>
      </c>
      <c r="O38" s="1">
        <f t="shared" si="8"/>
        <v>63</v>
      </c>
      <c r="P38" s="1">
        <f t="shared" si="9"/>
        <v>2291</v>
      </c>
      <c r="Q38" s="1">
        <f t="shared" si="10"/>
        <v>119</v>
      </c>
      <c r="R38" s="14">
        <f t="shared" si="11"/>
        <v>14</v>
      </c>
    </row>
    <row r="39" spans="1:18" x14ac:dyDescent="0.25">
      <c r="A39" s="1" t="s">
        <v>75</v>
      </c>
      <c r="C39" s="1">
        <v>1377</v>
      </c>
      <c r="E39" s="1"/>
      <c r="F39" s="4" t="s">
        <v>76</v>
      </c>
      <c r="G39" s="14">
        <f t="shared" si="0"/>
        <v>7</v>
      </c>
      <c r="H39" s="14">
        <f t="shared" si="1"/>
        <v>21</v>
      </c>
      <c r="I39" s="1">
        <f t="shared" si="2"/>
        <v>2670</v>
      </c>
      <c r="J39" s="1">
        <f t="shared" si="3"/>
        <v>1946</v>
      </c>
      <c r="K39" s="1">
        <f t="shared" si="4"/>
        <v>1609</v>
      </c>
      <c r="L39" s="1">
        <f t="shared" si="5"/>
        <v>920</v>
      </c>
      <c r="M39" s="1">
        <f t="shared" si="6"/>
        <v>478</v>
      </c>
      <c r="N39" s="1">
        <f t="shared" si="7"/>
        <v>471</v>
      </c>
      <c r="O39" s="1">
        <f t="shared" si="8"/>
        <v>42</v>
      </c>
      <c r="P39" s="1">
        <f t="shared" si="9"/>
        <v>2431</v>
      </c>
      <c r="Q39" s="1">
        <f t="shared" si="10"/>
        <v>91</v>
      </c>
      <c r="R39" s="14">
        <f t="shared" si="11"/>
        <v>21</v>
      </c>
    </row>
    <row r="40" spans="1:18" x14ac:dyDescent="0.25">
      <c r="A40" s="1" t="s">
        <v>77</v>
      </c>
      <c r="C40" s="1">
        <v>1609</v>
      </c>
      <c r="E40" s="1"/>
      <c r="F40" s="4" t="s">
        <v>78</v>
      </c>
      <c r="G40" s="14">
        <f t="shared" si="0"/>
        <v>14</v>
      </c>
      <c r="H40" s="14">
        <f t="shared" si="1"/>
        <v>21</v>
      </c>
      <c r="I40" s="1">
        <f t="shared" si="2"/>
        <v>2017</v>
      </c>
      <c r="J40" s="1">
        <f t="shared" si="3"/>
        <v>1714</v>
      </c>
      <c r="K40" s="1">
        <f t="shared" si="4"/>
        <v>1581</v>
      </c>
      <c r="L40" s="1">
        <f t="shared" si="5"/>
        <v>1047</v>
      </c>
      <c r="M40" s="1">
        <f t="shared" si="6"/>
        <v>492</v>
      </c>
      <c r="N40" s="1">
        <f t="shared" si="7"/>
        <v>520</v>
      </c>
      <c r="O40" s="1">
        <f t="shared" si="8"/>
        <v>28</v>
      </c>
      <c r="P40" s="1">
        <f t="shared" si="9"/>
        <v>2375</v>
      </c>
      <c r="Q40" s="1">
        <f t="shared" si="10"/>
        <v>134</v>
      </c>
      <c r="R40" s="14">
        <f t="shared" si="11"/>
        <v>14</v>
      </c>
    </row>
    <row r="41" spans="1:18" x14ac:dyDescent="0.25">
      <c r="A41" s="1" t="s">
        <v>79</v>
      </c>
      <c r="C41" s="1">
        <v>1581</v>
      </c>
      <c r="E41" s="1"/>
      <c r="F41" s="4" t="s">
        <v>80</v>
      </c>
      <c r="G41" s="14">
        <f t="shared" si="0"/>
        <v>14</v>
      </c>
      <c r="H41" s="14">
        <f t="shared" si="1"/>
        <v>14</v>
      </c>
      <c r="I41" s="1">
        <f t="shared" si="2"/>
        <v>2347</v>
      </c>
      <c r="J41" s="1">
        <f t="shared" si="3"/>
        <v>2277</v>
      </c>
      <c r="K41" s="1">
        <f t="shared" si="4"/>
        <v>1433</v>
      </c>
      <c r="L41" s="1">
        <f t="shared" si="5"/>
        <v>913</v>
      </c>
      <c r="M41" s="1">
        <f t="shared" si="6"/>
        <v>541</v>
      </c>
      <c r="N41" s="1">
        <f t="shared" si="7"/>
        <v>520</v>
      </c>
      <c r="O41" s="1">
        <f t="shared" si="8"/>
        <v>77</v>
      </c>
      <c r="P41" s="1">
        <f t="shared" si="9"/>
        <v>2811</v>
      </c>
      <c r="Q41" s="1">
        <f t="shared" si="10"/>
        <v>119</v>
      </c>
      <c r="R41" s="14">
        <f t="shared" si="11"/>
        <v>14</v>
      </c>
    </row>
    <row r="42" spans="1:18" x14ac:dyDescent="0.25">
      <c r="A42" s="1" t="s">
        <v>81</v>
      </c>
      <c r="C42" s="1">
        <v>1433</v>
      </c>
      <c r="E42" s="1"/>
      <c r="F42" s="4" t="s">
        <v>82</v>
      </c>
      <c r="G42" s="14">
        <f t="shared" si="0"/>
        <v>14</v>
      </c>
      <c r="H42" s="14">
        <f t="shared" si="1"/>
        <v>14</v>
      </c>
      <c r="I42" s="14">
        <f t="shared" si="2"/>
        <v>14</v>
      </c>
      <c r="J42" s="14">
        <f t="shared" si="3"/>
        <v>21</v>
      </c>
      <c r="K42" s="14">
        <f t="shared" si="4"/>
        <v>14</v>
      </c>
      <c r="L42" s="14">
        <f t="shared" si="5"/>
        <v>21</v>
      </c>
      <c r="M42" s="14">
        <f t="shared" si="6"/>
        <v>21</v>
      </c>
      <c r="N42" s="14">
        <f t="shared" si="7"/>
        <v>21</v>
      </c>
      <c r="O42" s="14">
        <f t="shared" si="8"/>
        <v>7</v>
      </c>
      <c r="P42" s="14">
        <f t="shared" si="9"/>
        <v>14</v>
      </c>
      <c r="Q42" s="14">
        <f t="shared" si="10"/>
        <v>14</v>
      </c>
      <c r="R42" s="14">
        <f t="shared" si="11"/>
        <v>14</v>
      </c>
    </row>
    <row r="43" spans="1:18" x14ac:dyDescent="0.25">
      <c r="A43" s="1" t="s">
        <v>83</v>
      </c>
      <c r="C43" s="1">
        <v>14</v>
      </c>
      <c r="E43" s="1"/>
    </row>
    <row r="44" spans="1:18" x14ac:dyDescent="0.25">
      <c r="A44" s="1" t="s">
        <v>84</v>
      </c>
      <c r="C44" s="1">
        <v>14</v>
      </c>
    </row>
    <row r="45" spans="1:18" x14ac:dyDescent="0.25">
      <c r="A45" s="1" t="s">
        <v>85</v>
      </c>
      <c r="C45" s="1">
        <v>899</v>
      </c>
    </row>
    <row r="46" spans="1:18" x14ac:dyDescent="0.25">
      <c r="A46" s="1" t="s">
        <v>86</v>
      </c>
      <c r="C46" s="1">
        <v>956</v>
      </c>
    </row>
    <row r="47" spans="1:18" x14ac:dyDescent="0.25">
      <c r="A47" s="1" t="s">
        <v>87</v>
      </c>
      <c r="C47" s="1">
        <v>759</v>
      </c>
    </row>
    <row r="48" spans="1:18" x14ac:dyDescent="0.25">
      <c r="A48" s="1" t="s">
        <v>88</v>
      </c>
      <c r="C48" s="1">
        <v>920</v>
      </c>
    </row>
    <row r="49" spans="1:3" x14ac:dyDescent="0.25">
      <c r="A49" s="1" t="s">
        <v>89</v>
      </c>
      <c r="C49" s="1">
        <v>1047</v>
      </c>
    </row>
    <row r="50" spans="1:3" x14ac:dyDescent="0.25">
      <c r="A50" s="1" t="s">
        <v>90</v>
      </c>
      <c r="C50" s="1">
        <v>913</v>
      </c>
    </row>
    <row r="51" spans="1:3" x14ac:dyDescent="0.25">
      <c r="A51" s="1" t="s">
        <v>91</v>
      </c>
      <c r="C51" s="1">
        <v>21</v>
      </c>
    </row>
    <row r="52" spans="1:3" x14ac:dyDescent="0.25">
      <c r="A52" s="1" t="s">
        <v>92</v>
      </c>
      <c r="C52" s="1">
        <v>21</v>
      </c>
    </row>
    <row r="53" spans="1:3" x14ac:dyDescent="0.25">
      <c r="A53" s="1" t="s">
        <v>93</v>
      </c>
      <c r="C53" s="1">
        <v>485</v>
      </c>
    </row>
    <row r="54" spans="1:3" x14ac:dyDescent="0.25">
      <c r="A54" s="1" t="s">
        <v>94</v>
      </c>
      <c r="C54" s="1">
        <v>485</v>
      </c>
    </row>
    <row r="55" spans="1:3" x14ac:dyDescent="0.25">
      <c r="A55" s="1" t="s">
        <v>95</v>
      </c>
      <c r="C55" s="1">
        <v>478</v>
      </c>
    </row>
    <row r="56" spans="1:3" x14ac:dyDescent="0.25">
      <c r="A56" s="1" t="s">
        <v>96</v>
      </c>
      <c r="C56" s="1">
        <v>478</v>
      </c>
    </row>
    <row r="57" spans="1:3" x14ac:dyDescent="0.25">
      <c r="A57" s="1" t="s">
        <v>97</v>
      </c>
      <c r="C57" s="1">
        <v>492</v>
      </c>
    </row>
    <row r="58" spans="1:3" x14ac:dyDescent="0.25">
      <c r="A58" s="1" t="s">
        <v>98</v>
      </c>
      <c r="C58" s="1">
        <v>541</v>
      </c>
    </row>
    <row r="59" spans="1:3" x14ac:dyDescent="0.25">
      <c r="A59" s="1" t="s">
        <v>99</v>
      </c>
      <c r="C59" s="1">
        <v>21</v>
      </c>
    </row>
    <row r="60" spans="1:3" x14ac:dyDescent="0.25">
      <c r="A60" s="1" t="s">
        <v>100</v>
      </c>
      <c r="C60" s="1">
        <v>21</v>
      </c>
    </row>
    <row r="61" spans="1:3" x14ac:dyDescent="0.25">
      <c r="A61" s="1" t="s">
        <v>101</v>
      </c>
      <c r="C61" s="1">
        <v>478</v>
      </c>
    </row>
    <row r="62" spans="1:3" x14ac:dyDescent="0.25">
      <c r="A62" s="1" t="s">
        <v>102</v>
      </c>
      <c r="C62" s="1">
        <v>492</v>
      </c>
    </row>
    <row r="63" spans="1:3" x14ac:dyDescent="0.25">
      <c r="A63" s="1" t="s">
        <v>103</v>
      </c>
      <c r="C63" s="1">
        <v>358</v>
      </c>
    </row>
    <row r="64" spans="1:3" x14ac:dyDescent="0.25">
      <c r="A64" s="1" t="s">
        <v>104</v>
      </c>
      <c r="C64" s="1">
        <v>471</v>
      </c>
    </row>
    <row r="65" spans="1:3" x14ac:dyDescent="0.25">
      <c r="A65" s="1" t="s">
        <v>105</v>
      </c>
      <c r="C65" s="1">
        <v>520</v>
      </c>
    </row>
    <row r="66" spans="1:3" x14ac:dyDescent="0.25">
      <c r="A66" s="1" t="s">
        <v>106</v>
      </c>
      <c r="C66" s="1">
        <v>520</v>
      </c>
    </row>
    <row r="67" spans="1:3" x14ac:dyDescent="0.25">
      <c r="A67" s="1" t="s">
        <v>107</v>
      </c>
      <c r="C67" s="1">
        <v>21</v>
      </c>
    </row>
    <row r="68" spans="1:3" x14ac:dyDescent="0.25">
      <c r="A68" s="1" t="s">
        <v>108</v>
      </c>
      <c r="C68" s="1">
        <v>7</v>
      </c>
    </row>
    <row r="69" spans="1:3" x14ac:dyDescent="0.25">
      <c r="A69" s="1" t="s">
        <v>109</v>
      </c>
      <c r="C69" s="1">
        <v>21</v>
      </c>
    </row>
    <row r="70" spans="1:3" x14ac:dyDescent="0.25">
      <c r="A70" s="1" t="s">
        <v>110</v>
      </c>
      <c r="C70" s="1">
        <v>35</v>
      </c>
    </row>
    <row r="71" spans="1:3" x14ac:dyDescent="0.25">
      <c r="A71" s="1" t="s">
        <v>111</v>
      </c>
      <c r="C71" s="1">
        <v>63</v>
      </c>
    </row>
    <row r="72" spans="1:3" x14ac:dyDescent="0.25">
      <c r="A72" s="1" t="s">
        <v>112</v>
      </c>
      <c r="C72" s="1">
        <v>42</v>
      </c>
    </row>
    <row r="73" spans="1:3" x14ac:dyDescent="0.25">
      <c r="A73" s="1" t="s">
        <v>113</v>
      </c>
      <c r="C73" s="1">
        <v>28</v>
      </c>
    </row>
    <row r="74" spans="1:3" x14ac:dyDescent="0.25">
      <c r="A74" s="1" t="s">
        <v>114</v>
      </c>
      <c r="C74" s="1">
        <v>77</v>
      </c>
    </row>
    <row r="75" spans="1:3" x14ac:dyDescent="0.25">
      <c r="A75" s="1" t="s">
        <v>115</v>
      </c>
      <c r="C75" s="1">
        <v>7</v>
      </c>
    </row>
    <row r="76" spans="1:3" x14ac:dyDescent="0.25">
      <c r="A76" s="1" t="s">
        <v>116</v>
      </c>
      <c r="C76" s="1">
        <v>21</v>
      </c>
    </row>
    <row r="77" spans="1:3" x14ac:dyDescent="0.25">
      <c r="A77" s="1" t="s">
        <v>117</v>
      </c>
      <c r="C77" s="1">
        <v>1883</v>
      </c>
    </row>
    <row r="78" spans="1:3" x14ac:dyDescent="0.25">
      <c r="A78" s="1" t="s">
        <v>118</v>
      </c>
      <c r="C78" s="1">
        <v>2241</v>
      </c>
    </row>
    <row r="79" spans="1:3" x14ac:dyDescent="0.25">
      <c r="A79" s="1" t="s">
        <v>119</v>
      </c>
      <c r="C79" s="1">
        <v>2291</v>
      </c>
    </row>
    <row r="80" spans="1:3" x14ac:dyDescent="0.25">
      <c r="A80" s="1" t="s">
        <v>120</v>
      </c>
      <c r="C80" s="1">
        <v>2431</v>
      </c>
    </row>
    <row r="81" spans="1:3" x14ac:dyDescent="0.25">
      <c r="A81" s="1" t="s">
        <v>121</v>
      </c>
      <c r="C81" s="1">
        <v>2375</v>
      </c>
    </row>
    <row r="82" spans="1:3" x14ac:dyDescent="0.25">
      <c r="A82" s="1" t="s">
        <v>122</v>
      </c>
      <c r="C82" s="1">
        <v>2811</v>
      </c>
    </row>
    <row r="83" spans="1:3" x14ac:dyDescent="0.25">
      <c r="A83" s="1" t="s">
        <v>123</v>
      </c>
      <c r="C83" s="1">
        <v>14</v>
      </c>
    </row>
    <row r="84" spans="1:3" x14ac:dyDescent="0.25">
      <c r="A84" s="1" t="s">
        <v>124</v>
      </c>
      <c r="C84" s="1">
        <v>14</v>
      </c>
    </row>
    <row r="85" spans="1:3" x14ac:dyDescent="0.25">
      <c r="A85" s="1" t="s">
        <v>125</v>
      </c>
      <c r="C85" s="1">
        <v>119</v>
      </c>
    </row>
    <row r="86" spans="1:3" x14ac:dyDescent="0.25">
      <c r="A86" s="1" t="s">
        <v>126</v>
      </c>
      <c r="C86" s="1">
        <v>112</v>
      </c>
    </row>
    <row r="87" spans="1:3" x14ac:dyDescent="0.25">
      <c r="A87" s="1" t="s">
        <v>127</v>
      </c>
      <c r="C87" s="1">
        <v>119</v>
      </c>
    </row>
    <row r="88" spans="1:3" x14ac:dyDescent="0.25">
      <c r="A88" s="1" t="s">
        <v>128</v>
      </c>
      <c r="C88" s="1">
        <v>91</v>
      </c>
    </row>
    <row r="89" spans="1:3" x14ac:dyDescent="0.25">
      <c r="A89" s="1" t="s">
        <v>129</v>
      </c>
      <c r="C89" s="1">
        <v>134</v>
      </c>
    </row>
    <row r="90" spans="1:3" x14ac:dyDescent="0.25">
      <c r="A90" s="1" t="s">
        <v>130</v>
      </c>
      <c r="C90" s="1">
        <v>119</v>
      </c>
    </row>
    <row r="91" spans="1:3" x14ac:dyDescent="0.25">
      <c r="A91" s="1" t="s">
        <v>131</v>
      </c>
      <c r="C91" s="1">
        <v>14</v>
      </c>
    </row>
    <row r="92" spans="1:3" x14ac:dyDescent="0.25">
      <c r="A92" s="1" t="s">
        <v>132</v>
      </c>
      <c r="C92" s="1">
        <v>14</v>
      </c>
    </row>
    <row r="93" spans="1:3" x14ac:dyDescent="0.25">
      <c r="A93" s="1" t="s">
        <v>133</v>
      </c>
      <c r="C93" s="1">
        <v>14</v>
      </c>
    </row>
    <row r="94" spans="1:3" x14ac:dyDescent="0.25">
      <c r="A94" s="1" t="s">
        <v>134</v>
      </c>
      <c r="C94" s="1">
        <v>14</v>
      </c>
    </row>
    <row r="95" spans="1:3" x14ac:dyDescent="0.25">
      <c r="A95" s="1" t="s">
        <v>135</v>
      </c>
      <c r="C95" s="1">
        <v>14</v>
      </c>
    </row>
    <row r="96" spans="1:3" x14ac:dyDescent="0.25">
      <c r="A96" s="1" t="s">
        <v>136</v>
      </c>
      <c r="C96" s="1">
        <v>21</v>
      </c>
    </row>
    <row r="97" spans="1:3" x14ac:dyDescent="0.25">
      <c r="A97" s="1" t="s">
        <v>137</v>
      </c>
      <c r="C97" s="1">
        <v>14</v>
      </c>
    </row>
    <row r="98" spans="1:3" x14ac:dyDescent="0.25">
      <c r="A98" s="1" t="s">
        <v>138</v>
      </c>
      <c r="C98" s="1">
        <v>14</v>
      </c>
    </row>
    <row r="99" spans="1:3" x14ac:dyDescent="0.25">
      <c r="A99" s="1" t="s">
        <v>139</v>
      </c>
      <c r="C99" s="1">
        <v>14</v>
      </c>
    </row>
    <row r="101" spans="1:3" x14ac:dyDescent="0.25">
      <c r="A101" s="1" t="s">
        <v>158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01"/>
  <sheetViews>
    <sheetView topLeftCell="A7" workbookViewId="0">
      <selection activeCell="N34" sqref="N34"/>
    </sheetView>
  </sheetViews>
  <sheetFormatPr defaultRowHeight="15" x14ac:dyDescent="0.25"/>
  <cols>
    <col min="5" max="5" width="24.140625" customWidth="1"/>
    <col min="6" max="6" width="10.28515625" customWidth="1"/>
    <col min="7" max="7" width="14.140625" customWidth="1"/>
    <col min="8" max="8" width="12.42578125" customWidth="1"/>
    <col min="9" max="9" width="11.85546875" customWidth="1"/>
    <col min="10" max="10" width="10.140625" bestFit="1" customWidth="1"/>
    <col min="15" max="17" width="14.140625" bestFit="1" customWidth="1"/>
    <col min="19" max="20" width="12.85546875" bestFit="1" customWidth="1"/>
  </cols>
  <sheetData>
    <row r="1" spans="1:7" x14ac:dyDescent="0.25">
      <c r="A1" s="1" t="s">
        <v>159</v>
      </c>
    </row>
    <row r="2" spans="1:7" ht="18.75" x14ac:dyDescent="0.3">
      <c r="A2" s="1" t="s">
        <v>0</v>
      </c>
      <c r="E2" s="2" t="s">
        <v>1</v>
      </c>
    </row>
    <row r="3" spans="1:7" x14ac:dyDescent="0.25">
      <c r="A3" s="1" t="s">
        <v>2</v>
      </c>
      <c r="B3" s="1" t="s">
        <v>3</v>
      </c>
      <c r="C3" s="1">
        <v>0</v>
      </c>
    </row>
    <row r="4" spans="1:7" ht="15.75" x14ac:dyDescent="0.25">
      <c r="A4" s="1" t="s">
        <v>4</v>
      </c>
      <c r="C4" s="1">
        <v>70</v>
      </c>
      <c r="E4" s="3" t="s">
        <v>5</v>
      </c>
    </row>
    <row r="5" spans="1:7" x14ac:dyDescent="0.25">
      <c r="A5" s="1" t="s">
        <v>6</v>
      </c>
      <c r="C5" s="1">
        <v>70</v>
      </c>
    </row>
    <row r="6" spans="1:7" x14ac:dyDescent="0.25">
      <c r="A6" s="1" t="s">
        <v>7</v>
      </c>
      <c r="C6" s="1">
        <v>84</v>
      </c>
    </row>
    <row r="7" spans="1:7" x14ac:dyDescent="0.25">
      <c r="A7" s="1" t="s">
        <v>8</v>
      </c>
      <c r="C7" s="1">
        <v>84</v>
      </c>
      <c r="E7" s="4"/>
    </row>
    <row r="8" spans="1:7" x14ac:dyDescent="0.25">
      <c r="A8" s="1" t="s">
        <v>9</v>
      </c>
      <c r="C8" s="1">
        <v>63</v>
      </c>
      <c r="E8" t="s">
        <v>10</v>
      </c>
      <c r="G8" s="5">
        <v>44753</v>
      </c>
    </row>
    <row r="9" spans="1:7" ht="15.75" x14ac:dyDescent="0.25">
      <c r="A9" s="1" t="s">
        <v>11</v>
      </c>
      <c r="C9" s="1">
        <v>84</v>
      </c>
      <c r="E9" t="s">
        <v>12</v>
      </c>
      <c r="F9" s="6" t="s">
        <v>13</v>
      </c>
      <c r="G9" s="7">
        <f>G8</f>
        <v>44753</v>
      </c>
    </row>
    <row r="10" spans="1:7" x14ac:dyDescent="0.25">
      <c r="A10" s="1" t="s">
        <v>14</v>
      </c>
      <c r="C10" s="1">
        <v>63</v>
      </c>
      <c r="F10" t="s">
        <v>15</v>
      </c>
      <c r="G10" s="5">
        <f>G9+1</f>
        <v>44754</v>
      </c>
    </row>
    <row r="11" spans="1:7" x14ac:dyDescent="0.25">
      <c r="A11" s="1" t="s">
        <v>16</v>
      </c>
      <c r="C11" s="1">
        <v>70</v>
      </c>
      <c r="F11" t="s">
        <v>17</v>
      </c>
      <c r="G11" s="5">
        <f>G10</f>
        <v>44754</v>
      </c>
    </row>
    <row r="12" spans="1:7" x14ac:dyDescent="0.25">
      <c r="A12" s="1" t="s">
        <v>18</v>
      </c>
      <c r="C12" s="1">
        <v>98</v>
      </c>
      <c r="F12" s="8" t="s">
        <v>19</v>
      </c>
      <c r="G12" s="5">
        <f>G11+1</f>
        <v>44755</v>
      </c>
    </row>
    <row r="13" spans="1:7" x14ac:dyDescent="0.25">
      <c r="A13" s="1" t="s">
        <v>20</v>
      </c>
      <c r="C13" s="1">
        <v>112</v>
      </c>
      <c r="F13" t="s">
        <v>21</v>
      </c>
      <c r="G13" s="5">
        <f>G12</f>
        <v>44755</v>
      </c>
    </row>
    <row r="14" spans="1:7" x14ac:dyDescent="0.25">
      <c r="A14" s="1" t="s">
        <v>22</v>
      </c>
      <c r="C14" s="1">
        <v>134</v>
      </c>
      <c r="F14" t="s">
        <v>23</v>
      </c>
      <c r="G14" s="5">
        <f>G13+1</f>
        <v>44756</v>
      </c>
    </row>
    <row r="15" spans="1:7" x14ac:dyDescent="0.25">
      <c r="A15" s="1" t="s">
        <v>24</v>
      </c>
      <c r="C15" s="1">
        <v>119</v>
      </c>
      <c r="F15" t="s">
        <v>25</v>
      </c>
      <c r="G15" s="5">
        <f>G14</f>
        <v>44756</v>
      </c>
    </row>
    <row r="16" spans="1:7" x14ac:dyDescent="0.25">
      <c r="A16" s="1" t="s">
        <v>26</v>
      </c>
      <c r="C16" s="1">
        <v>98</v>
      </c>
    </row>
    <row r="17" spans="1:19" x14ac:dyDescent="0.25">
      <c r="A17" s="1" t="s">
        <v>27</v>
      </c>
      <c r="C17" s="1">
        <v>98</v>
      </c>
      <c r="E17" t="s">
        <v>28</v>
      </c>
      <c r="F17" t="s">
        <v>29</v>
      </c>
    </row>
    <row r="18" spans="1:19" x14ac:dyDescent="0.25">
      <c r="A18" s="1" t="s">
        <v>30</v>
      </c>
      <c r="C18" s="1">
        <v>84</v>
      </c>
      <c r="E18" t="s">
        <v>31</v>
      </c>
      <c r="F18" t="s">
        <v>32</v>
      </c>
    </row>
    <row r="19" spans="1:19" x14ac:dyDescent="0.25">
      <c r="A19" s="1" t="s">
        <v>33</v>
      </c>
      <c r="C19" s="1">
        <v>70</v>
      </c>
    </row>
    <row r="20" spans="1:19" x14ac:dyDescent="0.25">
      <c r="A20" s="1" t="s">
        <v>34</v>
      </c>
      <c r="C20" s="1">
        <v>119</v>
      </c>
      <c r="E20" s="4" t="s">
        <v>35</v>
      </c>
      <c r="S20" s="1"/>
    </row>
    <row r="21" spans="1:19" x14ac:dyDescent="0.25">
      <c r="A21" s="1" t="s">
        <v>36</v>
      </c>
      <c r="C21" s="1">
        <v>15957</v>
      </c>
      <c r="E21" t="s">
        <v>37</v>
      </c>
      <c r="F21" t="s">
        <v>38</v>
      </c>
      <c r="I21" s="9" t="s">
        <v>39</v>
      </c>
      <c r="J21" s="5">
        <v>44700</v>
      </c>
      <c r="S21" s="1"/>
    </row>
    <row r="22" spans="1:19" x14ac:dyDescent="0.25">
      <c r="A22" s="1" t="s">
        <v>40</v>
      </c>
      <c r="C22" s="1">
        <v>18845</v>
      </c>
      <c r="E22" t="s">
        <v>41</v>
      </c>
      <c r="F22" s="5">
        <v>44711</v>
      </c>
      <c r="S22" s="1"/>
    </row>
    <row r="23" spans="1:19" x14ac:dyDescent="0.25">
      <c r="A23" s="1" t="s">
        <v>42</v>
      </c>
      <c r="C23" s="1">
        <v>17756</v>
      </c>
      <c r="E23" t="s">
        <v>43</v>
      </c>
      <c r="F23" t="s">
        <v>44</v>
      </c>
      <c r="S23" s="1"/>
    </row>
    <row r="24" spans="1:19" x14ac:dyDescent="0.25">
      <c r="A24" s="1" t="s">
        <v>45</v>
      </c>
      <c r="C24" s="1">
        <v>20194</v>
      </c>
      <c r="E24" t="s">
        <v>46</v>
      </c>
      <c r="F24">
        <f>G8-J21</f>
        <v>53</v>
      </c>
      <c r="G24" t="s">
        <v>47</v>
      </c>
      <c r="S24" s="1"/>
    </row>
    <row r="25" spans="1:19" x14ac:dyDescent="0.25">
      <c r="A25" s="1" t="s">
        <v>48</v>
      </c>
      <c r="C25" s="1">
        <v>14973</v>
      </c>
      <c r="E25" t="s">
        <v>49</v>
      </c>
      <c r="F25" t="s">
        <v>151</v>
      </c>
      <c r="S25" s="1"/>
    </row>
    <row r="26" spans="1:19" x14ac:dyDescent="0.25">
      <c r="A26" s="1" t="s">
        <v>50</v>
      </c>
      <c r="C26" s="1">
        <v>18690</v>
      </c>
      <c r="S26" s="1"/>
    </row>
    <row r="27" spans="1:19" x14ac:dyDescent="0.25">
      <c r="A27" s="1" t="s">
        <v>51</v>
      </c>
      <c r="C27" s="1">
        <v>70</v>
      </c>
      <c r="E27" s="4" t="s">
        <v>52</v>
      </c>
      <c r="F27" t="s">
        <v>53</v>
      </c>
      <c r="S27" s="1"/>
    </row>
    <row r="28" spans="1:19" x14ac:dyDescent="0.25">
      <c r="A28" s="1" t="s">
        <v>54</v>
      </c>
      <c r="C28" s="1">
        <v>119</v>
      </c>
      <c r="F28" t="s">
        <v>55</v>
      </c>
    </row>
    <row r="29" spans="1:19" x14ac:dyDescent="0.25">
      <c r="A29" s="1" t="s">
        <v>56</v>
      </c>
      <c r="C29" s="1">
        <v>14685</v>
      </c>
    </row>
    <row r="30" spans="1:19" x14ac:dyDescent="0.25">
      <c r="A30" s="1" t="s">
        <v>57</v>
      </c>
      <c r="C30" s="1">
        <v>16280</v>
      </c>
    </row>
    <row r="31" spans="1:19" x14ac:dyDescent="0.25">
      <c r="A31" s="1" t="s">
        <v>58</v>
      </c>
      <c r="C31" s="1">
        <v>14221</v>
      </c>
      <c r="E31" s="1"/>
    </row>
    <row r="32" spans="1:19" x14ac:dyDescent="0.25">
      <c r="A32" s="1" t="s">
        <v>59</v>
      </c>
      <c r="C32" s="1">
        <v>15416</v>
      </c>
      <c r="E32" s="1"/>
    </row>
    <row r="33" spans="1:18" ht="45" x14ac:dyDescent="0.25">
      <c r="A33" s="1" t="s">
        <v>60</v>
      </c>
      <c r="C33" s="1">
        <v>11298</v>
      </c>
      <c r="E33" s="1"/>
      <c r="F33" s="10" t="s">
        <v>61</v>
      </c>
      <c r="G33" s="11" t="s">
        <v>62</v>
      </c>
      <c r="H33" s="12" t="s">
        <v>62</v>
      </c>
      <c r="I33" s="12" t="s">
        <v>152</v>
      </c>
      <c r="J33" s="12" t="s">
        <v>153</v>
      </c>
      <c r="K33" s="12" t="s">
        <v>154</v>
      </c>
      <c r="L33" s="12" t="s">
        <v>155</v>
      </c>
      <c r="M33" s="12" t="s">
        <v>156</v>
      </c>
      <c r="N33" s="12" t="s">
        <v>170</v>
      </c>
      <c r="O33" s="12" t="s">
        <v>63</v>
      </c>
      <c r="P33" s="12" t="s">
        <v>152</v>
      </c>
      <c r="Q33" s="12" t="s">
        <v>64</v>
      </c>
      <c r="R33" s="11" t="s">
        <v>65</v>
      </c>
    </row>
    <row r="34" spans="1:18" x14ac:dyDescent="0.25">
      <c r="A34" s="1" t="s">
        <v>66</v>
      </c>
      <c r="C34" s="1">
        <v>15395</v>
      </c>
      <c r="E34" s="1"/>
      <c r="G34" s="13">
        <v>1</v>
      </c>
      <c r="H34" s="13">
        <v>2</v>
      </c>
      <c r="I34" s="13">
        <v>3</v>
      </c>
      <c r="J34" s="13">
        <v>4</v>
      </c>
      <c r="K34" s="13">
        <v>5</v>
      </c>
      <c r="L34" s="13">
        <v>6</v>
      </c>
      <c r="M34" s="13">
        <v>7</v>
      </c>
      <c r="N34" s="13">
        <v>8</v>
      </c>
      <c r="O34" s="13">
        <v>9</v>
      </c>
      <c r="P34" s="13">
        <v>10</v>
      </c>
      <c r="Q34" s="13">
        <v>11</v>
      </c>
      <c r="R34" s="13">
        <v>12</v>
      </c>
    </row>
    <row r="35" spans="1:18" x14ac:dyDescent="0.25">
      <c r="A35" s="1" t="s">
        <v>67</v>
      </c>
      <c r="C35" s="1">
        <v>91</v>
      </c>
      <c r="E35" s="1"/>
      <c r="F35" s="4" t="s">
        <v>68</v>
      </c>
      <c r="G35" s="14">
        <f t="shared" ref="G35:G42" si="0">C4</f>
        <v>70</v>
      </c>
      <c r="H35" s="14">
        <f t="shared" ref="H35:H42" si="1">C12</f>
        <v>98</v>
      </c>
      <c r="I35" s="14">
        <f t="shared" ref="I35:I42" si="2">C20</f>
        <v>119</v>
      </c>
      <c r="J35" s="14">
        <f t="shared" ref="J35:J42" si="3">C28</f>
        <v>119</v>
      </c>
      <c r="K35" s="14">
        <f t="shared" ref="K35:K42" si="4">C36</f>
        <v>134</v>
      </c>
      <c r="L35" s="14">
        <f t="shared" ref="L35:L42" si="5">C44</f>
        <v>98</v>
      </c>
      <c r="M35" s="14">
        <f t="shared" ref="M35:M42" si="6">C52</f>
        <v>105</v>
      </c>
      <c r="N35" s="14">
        <f t="shared" ref="N35:N42" si="7">C60</f>
        <v>91</v>
      </c>
      <c r="O35" s="14">
        <f t="shared" ref="O35:O42" si="8">C68</f>
        <v>91</v>
      </c>
      <c r="P35" s="14">
        <f t="shared" ref="P35:P42" si="9">C76</f>
        <v>70</v>
      </c>
      <c r="Q35" s="14">
        <f t="shared" ref="Q35:Q42" si="10">C84</f>
        <v>70</v>
      </c>
      <c r="R35" s="14">
        <f t="shared" ref="R35:R42" si="11">C92</f>
        <v>56</v>
      </c>
    </row>
    <row r="36" spans="1:18" x14ac:dyDescent="0.25">
      <c r="A36" s="1" t="s">
        <v>69</v>
      </c>
      <c r="C36" s="1">
        <v>134</v>
      </c>
      <c r="E36" s="1"/>
      <c r="F36" s="4" t="s">
        <v>70</v>
      </c>
      <c r="G36" s="14">
        <f t="shared" si="0"/>
        <v>70</v>
      </c>
      <c r="H36" s="14">
        <f t="shared" si="1"/>
        <v>112</v>
      </c>
      <c r="I36" s="1">
        <f t="shared" si="2"/>
        <v>15957</v>
      </c>
      <c r="J36" s="1">
        <f t="shared" si="3"/>
        <v>14685</v>
      </c>
      <c r="K36" s="1">
        <f t="shared" si="4"/>
        <v>15725</v>
      </c>
      <c r="L36" s="1">
        <f t="shared" si="5"/>
        <v>12191</v>
      </c>
      <c r="M36" s="1">
        <f t="shared" si="6"/>
        <v>4666</v>
      </c>
      <c r="N36" s="1">
        <f t="shared" si="7"/>
        <v>4659</v>
      </c>
      <c r="O36" s="1">
        <f t="shared" si="8"/>
        <v>70</v>
      </c>
      <c r="P36" s="1">
        <f t="shared" si="9"/>
        <v>14959</v>
      </c>
      <c r="Q36" s="1">
        <f t="shared" si="10"/>
        <v>204</v>
      </c>
      <c r="R36" s="14">
        <f t="shared" si="11"/>
        <v>63</v>
      </c>
    </row>
    <row r="37" spans="1:18" x14ac:dyDescent="0.25">
      <c r="A37" s="1" t="s">
        <v>71</v>
      </c>
      <c r="C37" s="1">
        <v>15725</v>
      </c>
      <c r="E37" s="1"/>
      <c r="F37" s="4" t="s">
        <v>72</v>
      </c>
      <c r="G37" s="14">
        <f t="shared" si="0"/>
        <v>84</v>
      </c>
      <c r="H37" s="14">
        <f t="shared" si="1"/>
        <v>134</v>
      </c>
      <c r="I37" s="1">
        <f t="shared" si="2"/>
        <v>18845</v>
      </c>
      <c r="J37" s="1">
        <f t="shared" si="3"/>
        <v>16280</v>
      </c>
      <c r="K37" s="1">
        <f t="shared" si="4"/>
        <v>16540</v>
      </c>
      <c r="L37" s="1">
        <f t="shared" si="5"/>
        <v>13034</v>
      </c>
      <c r="M37" s="1">
        <f t="shared" si="6"/>
        <v>5333</v>
      </c>
      <c r="N37" s="1">
        <f t="shared" si="7"/>
        <v>4701</v>
      </c>
      <c r="O37" s="1">
        <f t="shared" si="8"/>
        <v>77</v>
      </c>
      <c r="P37" s="1">
        <f t="shared" si="9"/>
        <v>18086</v>
      </c>
      <c r="Q37" s="1">
        <f t="shared" si="10"/>
        <v>169</v>
      </c>
      <c r="R37" s="14">
        <f t="shared" si="11"/>
        <v>70</v>
      </c>
    </row>
    <row r="38" spans="1:18" x14ac:dyDescent="0.25">
      <c r="A38" s="1" t="s">
        <v>73</v>
      </c>
      <c r="C38" s="1">
        <v>16540</v>
      </c>
      <c r="E38" s="1"/>
      <c r="F38" s="4" t="s">
        <v>74</v>
      </c>
      <c r="G38" s="14">
        <f t="shared" si="0"/>
        <v>84</v>
      </c>
      <c r="H38" s="14">
        <f t="shared" si="1"/>
        <v>119</v>
      </c>
      <c r="I38" s="1">
        <f t="shared" si="2"/>
        <v>17756</v>
      </c>
      <c r="J38" s="1">
        <f t="shared" si="3"/>
        <v>14221</v>
      </c>
      <c r="K38" s="1">
        <f t="shared" si="4"/>
        <v>16463</v>
      </c>
      <c r="L38" s="1">
        <f t="shared" si="5"/>
        <v>8762</v>
      </c>
      <c r="M38" s="1">
        <f t="shared" si="6"/>
        <v>5382</v>
      </c>
      <c r="N38" s="1">
        <f t="shared" si="7"/>
        <v>2923</v>
      </c>
      <c r="O38" s="1">
        <f t="shared" si="8"/>
        <v>91</v>
      </c>
      <c r="P38" s="1">
        <f t="shared" si="9"/>
        <v>18472</v>
      </c>
      <c r="Q38" s="1">
        <f t="shared" si="10"/>
        <v>197</v>
      </c>
      <c r="R38" s="14">
        <f t="shared" si="11"/>
        <v>84</v>
      </c>
    </row>
    <row r="39" spans="1:18" x14ac:dyDescent="0.25">
      <c r="A39" s="1" t="s">
        <v>75</v>
      </c>
      <c r="C39" s="1">
        <v>16463</v>
      </c>
      <c r="E39" s="1"/>
      <c r="F39" s="4" t="s">
        <v>76</v>
      </c>
      <c r="G39" s="14">
        <f t="shared" si="0"/>
        <v>63</v>
      </c>
      <c r="H39" s="14">
        <f t="shared" si="1"/>
        <v>98</v>
      </c>
      <c r="I39" s="1">
        <f t="shared" si="2"/>
        <v>20194</v>
      </c>
      <c r="J39" s="1">
        <f t="shared" si="3"/>
        <v>15416</v>
      </c>
      <c r="K39" s="1">
        <f t="shared" si="4"/>
        <v>18775</v>
      </c>
      <c r="L39" s="1">
        <f t="shared" si="5"/>
        <v>13645</v>
      </c>
      <c r="M39" s="1">
        <f t="shared" si="6"/>
        <v>5769</v>
      </c>
      <c r="N39" s="1">
        <f t="shared" si="7"/>
        <v>5748</v>
      </c>
      <c r="O39" s="1">
        <f t="shared" si="8"/>
        <v>70</v>
      </c>
      <c r="P39" s="1">
        <f t="shared" si="9"/>
        <v>19358</v>
      </c>
      <c r="Q39" s="1">
        <f t="shared" si="10"/>
        <v>183</v>
      </c>
      <c r="R39" s="14">
        <f t="shared" si="11"/>
        <v>63</v>
      </c>
    </row>
    <row r="40" spans="1:18" x14ac:dyDescent="0.25">
      <c r="A40" s="1" t="s">
        <v>77</v>
      </c>
      <c r="C40" s="1">
        <v>18775</v>
      </c>
      <c r="E40" s="1"/>
      <c r="F40" s="4" t="s">
        <v>78</v>
      </c>
      <c r="G40" s="14">
        <f t="shared" si="0"/>
        <v>84</v>
      </c>
      <c r="H40" s="14">
        <f t="shared" si="1"/>
        <v>98</v>
      </c>
      <c r="I40" s="1">
        <f t="shared" si="2"/>
        <v>14973</v>
      </c>
      <c r="J40" s="1">
        <f t="shared" si="3"/>
        <v>11298</v>
      </c>
      <c r="K40" s="1">
        <f t="shared" si="4"/>
        <v>16027</v>
      </c>
      <c r="L40" s="1">
        <f t="shared" si="5"/>
        <v>12071</v>
      </c>
      <c r="M40" s="1">
        <f t="shared" si="6"/>
        <v>5734</v>
      </c>
      <c r="N40" s="1">
        <f t="shared" si="7"/>
        <v>5361</v>
      </c>
      <c r="O40" s="1">
        <f t="shared" si="8"/>
        <v>84</v>
      </c>
      <c r="P40" s="1">
        <f t="shared" si="9"/>
        <v>17264</v>
      </c>
      <c r="Q40" s="1">
        <f t="shared" si="10"/>
        <v>183</v>
      </c>
      <c r="R40" s="14">
        <f t="shared" si="11"/>
        <v>77</v>
      </c>
    </row>
    <row r="41" spans="1:18" x14ac:dyDescent="0.25">
      <c r="A41" s="1" t="s">
        <v>79</v>
      </c>
      <c r="C41" s="1">
        <v>16027</v>
      </c>
      <c r="E41" s="1"/>
      <c r="F41" s="4" t="s">
        <v>80</v>
      </c>
      <c r="G41" s="14">
        <f t="shared" si="0"/>
        <v>63</v>
      </c>
      <c r="H41" s="14">
        <f t="shared" si="1"/>
        <v>84</v>
      </c>
      <c r="I41" s="1">
        <f t="shared" si="2"/>
        <v>18690</v>
      </c>
      <c r="J41" s="1">
        <f t="shared" si="3"/>
        <v>15395</v>
      </c>
      <c r="K41" s="1">
        <f t="shared" si="4"/>
        <v>14573</v>
      </c>
      <c r="L41" s="1">
        <f t="shared" si="5"/>
        <v>12479</v>
      </c>
      <c r="M41" s="1">
        <f t="shared" si="6"/>
        <v>5003</v>
      </c>
      <c r="N41" s="1">
        <f t="shared" si="7"/>
        <v>5312</v>
      </c>
      <c r="O41" s="1">
        <f t="shared" si="8"/>
        <v>70</v>
      </c>
      <c r="P41" s="1">
        <f t="shared" si="9"/>
        <v>22021</v>
      </c>
      <c r="Q41" s="1">
        <f t="shared" si="10"/>
        <v>190</v>
      </c>
      <c r="R41" s="14">
        <f t="shared" si="11"/>
        <v>63</v>
      </c>
    </row>
    <row r="42" spans="1:18" x14ac:dyDescent="0.25">
      <c r="A42" s="1" t="s">
        <v>81</v>
      </c>
      <c r="C42" s="1">
        <v>14573</v>
      </c>
      <c r="E42" s="1"/>
      <c r="F42" s="4" t="s">
        <v>82</v>
      </c>
      <c r="G42" s="14">
        <f t="shared" si="0"/>
        <v>70</v>
      </c>
      <c r="H42" s="14">
        <f t="shared" si="1"/>
        <v>70</v>
      </c>
      <c r="I42" s="14">
        <f t="shared" si="2"/>
        <v>70</v>
      </c>
      <c r="J42" s="14">
        <f t="shared" si="3"/>
        <v>91</v>
      </c>
      <c r="K42" s="14">
        <f t="shared" si="4"/>
        <v>91</v>
      </c>
      <c r="L42" s="14">
        <f t="shared" si="5"/>
        <v>98</v>
      </c>
      <c r="M42" s="14">
        <f t="shared" si="6"/>
        <v>84</v>
      </c>
      <c r="N42" s="14">
        <f t="shared" si="7"/>
        <v>77</v>
      </c>
      <c r="O42" s="14">
        <f t="shared" si="8"/>
        <v>70</v>
      </c>
      <c r="P42" s="14">
        <f t="shared" si="9"/>
        <v>77</v>
      </c>
      <c r="Q42" s="14">
        <f t="shared" si="10"/>
        <v>49</v>
      </c>
      <c r="R42" s="14">
        <f t="shared" si="11"/>
        <v>49</v>
      </c>
    </row>
    <row r="43" spans="1:18" x14ac:dyDescent="0.25">
      <c r="A43" s="1" t="s">
        <v>83</v>
      </c>
      <c r="C43" s="1">
        <v>91</v>
      </c>
      <c r="E43" s="1"/>
    </row>
    <row r="44" spans="1:18" x14ac:dyDescent="0.25">
      <c r="A44" s="1" t="s">
        <v>84</v>
      </c>
      <c r="C44" s="1">
        <v>98</v>
      </c>
    </row>
    <row r="45" spans="1:18" x14ac:dyDescent="0.25">
      <c r="A45" s="1" t="s">
        <v>85</v>
      </c>
      <c r="C45" s="1">
        <v>12191</v>
      </c>
    </row>
    <row r="46" spans="1:18" x14ac:dyDescent="0.25">
      <c r="A46" s="1" t="s">
        <v>86</v>
      </c>
      <c r="C46" s="1">
        <v>13034</v>
      </c>
    </row>
    <row r="47" spans="1:18" x14ac:dyDescent="0.25">
      <c r="A47" s="1" t="s">
        <v>87</v>
      </c>
      <c r="C47" s="1">
        <v>8762</v>
      </c>
    </row>
    <row r="48" spans="1:18" x14ac:dyDescent="0.25">
      <c r="A48" s="1" t="s">
        <v>88</v>
      </c>
      <c r="C48" s="1">
        <v>13645</v>
      </c>
    </row>
    <row r="49" spans="1:3" x14ac:dyDescent="0.25">
      <c r="A49" s="1" t="s">
        <v>89</v>
      </c>
      <c r="C49" s="1">
        <v>12071</v>
      </c>
    </row>
    <row r="50" spans="1:3" x14ac:dyDescent="0.25">
      <c r="A50" s="1" t="s">
        <v>90</v>
      </c>
      <c r="C50" s="1">
        <v>12479</v>
      </c>
    </row>
    <row r="51" spans="1:3" x14ac:dyDescent="0.25">
      <c r="A51" s="1" t="s">
        <v>91</v>
      </c>
      <c r="C51" s="1">
        <v>98</v>
      </c>
    </row>
    <row r="52" spans="1:3" x14ac:dyDescent="0.25">
      <c r="A52" s="1" t="s">
        <v>92</v>
      </c>
      <c r="C52" s="1">
        <v>105</v>
      </c>
    </row>
    <row r="53" spans="1:3" x14ac:dyDescent="0.25">
      <c r="A53" s="1" t="s">
        <v>93</v>
      </c>
      <c r="C53" s="1">
        <v>4666</v>
      </c>
    </row>
    <row r="54" spans="1:3" x14ac:dyDescent="0.25">
      <c r="A54" s="1" t="s">
        <v>94</v>
      </c>
      <c r="C54" s="1">
        <v>5333</v>
      </c>
    </row>
    <row r="55" spans="1:3" x14ac:dyDescent="0.25">
      <c r="A55" s="1" t="s">
        <v>95</v>
      </c>
      <c r="C55" s="1">
        <v>5382</v>
      </c>
    </row>
    <row r="56" spans="1:3" x14ac:dyDescent="0.25">
      <c r="A56" s="1" t="s">
        <v>96</v>
      </c>
      <c r="C56" s="1">
        <v>5769</v>
      </c>
    </row>
    <row r="57" spans="1:3" x14ac:dyDescent="0.25">
      <c r="A57" s="1" t="s">
        <v>97</v>
      </c>
      <c r="C57" s="1">
        <v>5734</v>
      </c>
    </row>
    <row r="58" spans="1:3" x14ac:dyDescent="0.25">
      <c r="A58" s="1" t="s">
        <v>98</v>
      </c>
      <c r="C58" s="1">
        <v>5003</v>
      </c>
    </row>
    <row r="59" spans="1:3" x14ac:dyDescent="0.25">
      <c r="A59" s="1" t="s">
        <v>99</v>
      </c>
      <c r="C59" s="1">
        <v>84</v>
      </c>
    </row>
    <row r="60" spans="1:3" x14ac:dyDescent="0.25">
      <c r="A60" s="1" t="s">
        <v>100</v>
      </c>
      <c r="C60" s="1">
        <v>91</v>
      </c>
    </row>
    <row r="61" spans="1:3" x14ac:dyDescent="0.25">
      <c r="A61" s="1" t="s">
        <v>101</v>
      </c>
      <c r="C61" s="1">
        <v>4659</v>
      </c>
    </row>
    <row r="62" spans="1:3" x14ac:dyDescent="0.25">
      <c r="A62" s="1" t="s">
        <v>102</v>
      </c>
      <c r="C62" s="1">
        <v>4701</v>
      </c>
    </row>
    <row r="63" spans="1:3" x14ac:dyDescent="0.25">
      <c r="A63" s="1" t="s">
        <v>103</v>
      </c>
      <c r="C63" s="1">
        <v>2923</v>
      </c>
    </row>
    <row r="64" spans="1:3" x14ac:dyDescent="0.25">
      <c r="A64" s="1" t="s">
        <v>104</v>
      </c>
      <c r="C64" s="1">
        <v>5748</v>
      </c>
    </row>
    <row r="65" spans="1:3" x14ac:dyDescent="0.25">
      <c r="A65" s="1" t="s">
        <v>105</v>
      </c>
      <c r="C65" s="1">
        <v>5361</v>
      </c>
    </row>
    <row r="66" spans="1:3" x14ac:dyDescent="0.25">
      <c r="A66" s="1" t="s">
        <v>106</v>
      </c>
      <c r="C66" s="1">
        <v>5312</v>
      </c>
    </row>
    <row r="67" spans="1:3" x14ac:dyDescent="0.25">
      <c r="A67" s="1" t="s">
        <v>107</v>
      </c>
      <c r="C67" s="1">
        <v>77</v>
      </c>
    </row>
    <row r="68" spans="1:3" x14ac:dyDescent="0.25">
      <c r="A68" s="1" t="s">
        <v>108</v>
      </c>
      <c r="C68" s="1">
        <v>91</v>
      </c>
    </row>
    <row r="69" spans="1:3" x14ac:dyDescent="0.25">
      <c r="A69" s="1" t="s">
        <v>109</v>
      </c>
      <c r="C69" s="1">
        <v>70</v>
      </c>
    </row>
    <row r="70" spans="1:3" x14ac:dyDescent="0.25">
      <c r="A70" s="1" t="s">
        <v>110</v>
      </c>
      <c r="C70" s="1">
        <v>77</v>
      </c>
    </row>
    <row r="71" spans="1:3" x14ac:dyDescent="0.25">
      <c r="A71" s="1" t="s">
        <v>111</v>
      </c>
      <c r="C71" s="1">
        <v>91</v>
      </c>
    </row>
    <row r="72" spans="1:3" x14ac:dyDescent="0.25">
      <c r="A72" s="1" t="s">
        <v>112</v>
      </c>
      <c r="C72" s="1">
        <v>70</v>
      </c>
    </row>
    <row r="73" spans="1:3" x14ac:dyDescent="0.25">
      <c r="A73" s="1" t="s">
        <v>113</v>
      </c>
      <c r="C73" s="1">
        <v>84</v>
      </c>
    </row>
    <row r="74" spans="1:3" x14ac:dyDescent="0.25">
      <c r="A74" s="1" t="s">
        <v>114</v>
      </c>
      <c r="C74" s="1">
        <v>70</v>
      </c>
    </row>
    <row r="75" spans="1:3" x14ac:dyDescent="0.25">
      <c r="A75" s="1" t="s">
        <v>115</v>
      </c>
      <c r="C75" s="1">
        <v>70</v>
      </c>
    </row>
    <row r="76" spans="1:3" x14ac:dyDescent="0.25">
      <c r="A76" s="1" t="s">
        <v>116</v>
      </c>
      <c r="C76" s="1">
        <v>70</v>
      </c>
    </row>
    <row r="77" spans="1:3" x14ac:dyDescent="0.25">
      <c r="A77" s="1" t="s">
        <v>117</v>
      </c>
      <c r="C77" s="1">
        <v>14959</v>
      </c>
    </row>
    <row r="78" spans="1:3" x14ac:dyDescent="0.25">
      <c r="A78" s="1" t="s">
        <v>118</v>
      </c>
      <c r="C78" s="1">
        <v>18086</v>
      </c>
    </row>
    <row r="79" spans="1:3" x14ac:dyDescent="0.25">
      <c r="A79" s="1" t="s">
        <v>119</v>
      </c>
      <c r="C79" s="1">
        <v>18472</v>
      </c>
    </row>
    <row r="80" spans="1:3" x14ac:dyDescent="0.25">
      <c r="A80" s="1" t="s">
        <v>120</v>
      </c>
      <c r="C80" s="1">
        <v>19358</v>
      </c>
    </row>
    <row r="81" spans="1:3" x14ac:dyDescent="0.25">
      <c r="A81" s="1" t="s">
        <v>121</v>
      </c>
      <c r="C81" s="1">
        <v>17264</v>
      </c>
    </row>
    <row r="82" spans="1:3" x14ac:dyDescent="0.25">
      <c r="A82" s="1" t="s">
        <v>122</v>
      </c>
      <c r="C82" s="1">
        <v>22021</v>
      </c>
    </row>
    <row r="83" spans="1:3" x14ac:dyDescent="0.25">
      <c r="A83" s="1" t="s">
        <v>123</v>
      </c>
      <c r="C83" s="1">
        <v>77</v>
      </c>
    </row>
    <row r="84" spans="1:3" x14ac:dyDescent="0.25">
      <c r="A84" s="1" t="s">
        <v>124</v>
      </c>
      <c r="C84" s="1">
        <v>70</v>
      </c>
    </row>
    <row r="85" spans="1:3" x14ac:dyDescent="0.25">
      <c r="A85" s="1" t="s">
        <v>125</v>
      </c>
      <c r="C85" s="1">
        <v>204</v>
      </c>
    </row>
    <row r="86" spans="1:3" x14ac:dyDescent="0.25">
      <c r="A86" s="1" t="s">
        <v>126</v>
      </c>
      <c r="C86" s="1">
        <v>169</v>
      </c>
    </row>
    <row r="87" spans="1:3" x14ac:dyDescent="0.25">
      <c r="A87" s="1" t="s">
        <v>127</v>
      </c>
      <c r="C87" s="1">
        <v>197</v>
      </c>
    </row>
    <row r="88" spans="1:3" x14ac:dyDescent="0.25">
      <c r="A88" s="1" t="s">
        <v>128</v>
      </c>
      <c r="C88" s="1">
        <v>183</v>
      </c>
    </row>
    <row r="89" spans="1:3" x14ac:dyDescent="0.25">
      <c r="A89" s="1" t="s">
        <v>129</v>
      </c>
      <c r="C89" s="1">
        <v>183</v>
      </c>
    </row>
    <row r="90" spans="1:3" x14ac:dyDescent="0.25">
      <c r="A90" s="1" t="s">
        <v>130</v>
      </c>
      <c r="C90" s="1">
        <v>190</v>
      </c>
    </row>
    <row r="91" spans="1:3" x14ac:dyDescent="0.25">
      <c r="A91" s="1" t="s">
        <v>131</v>
      </c>
      <c r="C91" s="1">
        <v>49</v>
      </c>
    </row>
    <row r="92" spans="1:3" x14ac:dyDescent="0.25">
      <c r="A92" s="1" t="s">
        <v>132</v>
      </c>
      <c r="C92" s="1">
        <v>56</v>
      </c>
    </row>
    <row r="93" spans="1:3" x14ac:dyDescent="0.25">
      <c r="A93" s="1" t="s">
        <v>133</v>
      </c>
      <c r="C93" s="1">
        <v>63</v>
      </c>
    </row>
    <row r="94" spans="1:3" x14ac:dyDescent="0.25">
      <c r="A94" s="1" t="s">
        <v>134</v>
      </c>
      <c r="C94" s="1">
        <v>70</v>
      </c>
    </row>
    <row r="95" spans="1:3" x14ac:dyDescent="0.25">
      <c r="A95" s="1" t="s">
        <v>135</v>
      </c>
      <c r="C95" s="1">
        <v>84</v>
      </c>
    </row>
    <row r="96" spans="1:3" x14ac:dyDescent="0.25">
      <c r="A96" s="1" t="s">
        <v>136</v>
      </c>
      <c r="C96" s="1">
        <v>63</v>
      </c>
    </row>
    <row r="97" spans="1:3" x14ac:dyDescent="0.25">
      <c r="A97" s="1" t="s">
        <v>137</v>
      </c>
      <c r="C97" s="1">
        <v>77</v>
      </c>
    </row>
    <row r="98" spans="1:3" x14ac:dyDescent="0.25">
      <c r="A98" s="1" t="s">
        <v>138</v>
      </c>
      <c r="C98" s="1">
        <v>63</v>
      </c>
    </row>
    <row r="99" spans="1:3" x14ac:dyDescent="0.25">
      <c r="A99" s="1" t="s">
        <v>139</v>
      </c>
      <c r="C99" s="1">
        <v>49</v>
      </c>
    </row>
    <row r="101" spans="1:3" x14ac:dyDescent="0.25">
      <c r="A101" s="1" t="s">
        <v>160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101"/>
  <sheetViews>
    <sheetView topLeftCell="A13" workbookViewId="0">
      <selection activeCell="N33" sqref="N33"/>
    </sheetView>
  </sheetViews>
  <sheetFormatPr defaultRowHeight="15" x14ac:dyDescent="0.25"/>
  <cols>
    <col min="5" max="5" width="24.140625" customWidth="1"/>
    <col min="6" max="6" width="10.28515625" customWidth="1"/>
    <col min="7" max="7" width="14.140625" customWidth="1"/>
    <col min="8" max="8" width="12.42578125" customWidth="1"/>
    <col min="9" max="9" width="11.85546875" customWidth="1"/>
    <col min="10" max="10" width="10.140625" bestFit="1" customWidth="1"/>
    <col min="15" max="17" width="14.140625" bestFit="1" customWidth="1"/>
    <col min="19" max="20" width="12.85546875" bestFit="1" customWidth="1"/>
  </cols>
  <sheetData>
    <row r="1" spans="1:7" x14ac:dyDescent="0.25">
      <c r="A1" s="1" t="s">
        <v>161</v>
      </c>
    </row>
    <row r="2" spans="1:7" ht="18.75" x14ac:dyDescent="0.3">
      <c r="A2" s="1" t="s">
        <v>0</v>
      </c>
      <c r="E2" s="2" t="s">
        <v>1</v>
      </c>
    </row>
    <row r="3" spans="1:7" x14ac:dyDescent="0.25">
      <c r="A3" s="1" t="s">
        <v>2</v>
      </c>
      <c r="B3" s="1" t="s">
        <v>3</v>
      </c>
      <c r="C3" s="1">
        <v>0</v>
      </c>
    </row>
    <row r="4" spans="1:7" ht="15.75" x14ac:dyDescent="0.25">
      <c r="A4" s="1" t="s">
        <v>4</v>
      </c>
      <c r="C4" s="1">
        <v>70</v>
      </c>
      <c r="E4" s="3" t="s">
        <v>5</v>
      </c>
    </row>
    <row r="5" spans="1:7" x14ac:dyDescent="0.25">
      <c r="A5" s="1" t="s">
        <v>6</v>
      </c>
      <c r="C5" s="1">
        <v>84</v>
      </c>
    </row>
    <row r="6" spans="1:7" x14ac:dyDescent="0.25">
      <c r="A6" s="1" t="s">
        <v>7</v>
      </c>
      <c r="C6" s="1">
        <v>91</v>
      </c>
    </row>
    <row r="7" spans="1:7" x14ac:dyDescent="0.25">
      <c r="A7" s="1" t="s">
        <v>8</v>
      </c>
      <c r="C7" s="1">
        <v>91</v>
      </c>
      <c r="E7" s="4"/>
    </row>
    <row r="8" spans="1:7" x14ac:dyDescent="0.25">
      <c r="A8" s="1" t="s">
        <v>9</v>
      </c>
      <c r="C8" s="1">
        <v>84</v>
      </c>
      <c r="E8" t="s">
        <v>10</v>
      </c>
      <c r="G8" s="5">
        <v>44753</v>
      </c>
    </row>
    <row r="9" spans="1:7" ht="15.75" x14ac:dyDescent="0.25">
      <c r="A9" s="1" t="s">
        <v>11</v>
      </c>
      <c r="C9" s="1">
        <v>77</v>
      </c>
      <c r="E9" t="s">
        <v>12</v>
      </c>
      <c r="F9" s="6" t="s">
        <v>13</v>
      </c>
      <c r="G9" s="7">
        <f>G8</f>
        <v>44753</v>
      </c>
    </row>
    <row r="10" spans="1:7" x14ac:dyDescent="0.25">
      <c r="A10" s="1" t="s">
        <v>14</v>
      </c>
      <c r="C10" s="1">
        <v>63</v>
      </c>
      <c r="F10" t="s">
        <v>15</v>
      </c>
      <c r="G10" s="5">
        <f>G9+1</f>
        <v>44754</v>
      </c>
    </row>
    <row r="11" spans="1:7" x14ac:dyDescent="0.25">
      <c r="A11" s="1" t="s">
        <v>16</v>
      </c>
      <c r="C11" s="1">
        <v>70</v>
      </c>
      <c r="F11" t="s">
        <v>17</v>
      </c>
      <c r="G11" s="5">
        <f>G10</f>
        <v>44754</v>
      </c>
    </row>
    <row r="12" spans="1:7" x14ac:dyDescent="0.25">
      <c r="A12" s="1" t="s">
        <v>18</v>
      </c>
      <c r="C12" s="1">
        <v>98</v>
      </c>
      <c r="F12" s="8" t="s">
        <v>19</v>
      </c>
      <c r="G12" s="5">
        <f>G11+1</f>
        <v>44755</v>
      </c>
    </row>
    <row r="13" spans="1:7" x14ac:dyDescent="0.25">
      <c r="A13" s="1" t="s">
        <v>20</v>
      </c>
      <c r="C13" s="1">
        <v>134</v>
      </c>
      <c r="F13" t="s">
        <v>21</v>
      </c>
      <c r="G13" s="5">
        <f>G12</f>
        <v>44755</v>
      </c>
    </row>
    <row r="14" spans="1:7" x14ac:dyDescent="0.25">
      <c r="A14" s="1" t="s">
        <v>22</v>
      </c>
      <c r="C14" s="1">
        <v>126</v>
      </c>
      <c r="F14" t="s">
        <v>23</v>
      </c>
      <c r="G14" s="5">
        <f>G13+1</f>
        <v>44756</v>
      </c>
    </row>
    <row r="15" spans="1:7" x14ac:dyDescent="0.25">
      <c r="A15" s="1" t="s">
        <v>24</v>
      </c>
      <c r="C15" s="1">
        <v>119</v>
      </c>
      <c r="F15" t="s">
        <v>25</v>
      </c>
      <c r="G15" s="5">
        <f>G14</f>
        <v>44756</v>
      </c>
    </row>
    <row r="16" spans="1:7" x14ac:dyDescent="0.25">
      <c r="A16" s="1" t="s">
        <v>26</v>
      </c>
      <c r="C16" s="1">
        <v>105</v>
      </c>
    </row>
    <row r="17" spans="1:19" x14ac:dyDescent="0.25">
      <c r="A17" s="1" t="s">
        <v>27</v>
      </c>
      <c r="C17" s="1">
        <v>105</v>
      </c>
      <c r="E17" t="s">
        <v>28</v>
      </c>
      <c r="F17" t="s">
        <v>29</v>
      </c>
    </row>
    <row r="18" spans="1:19" x14ac:dyDescent="0.25">
      <c r="A18" s="1" t="s">
        <v>30</v>
      </c>
      <c r="C18" s="1">
        <v>98</v>
      </c>
      <c r="E18" t="s">
        <v>31</v>
      </c>
      <c r="F18" t="s">
        <v>32</v>
      </c>
    </row>
    <row r="19" spans="1:19" x14ac:dyDescent="0.25">
      <c r="A19" s="1" t="s">
        <v>33</v>
      </c>
      <c r="C19" s="1">
        <v>70</v>
      </c>
    </row>
    <row r="20" spans="1:19" x14ac:dyDescent="0.25">
      <c r="A20" s="1" t="s">
        <v>34</v>
      </c>
      <c r="C20" s="1">
        <v>112</v>
      </c>
      <c r="E20" s="4" t="s">
        <v>35</v>
      </c>
      <c r="S20" s="1"/>
    </row>
    <row r="21" spans="1:19" x14ac:dyDescent="0.25">
      <c r="A21" s="1" t="s">
        <v>36</v>
      </c>
      <c r="C21" s="1">
        <v>17685</v>
      </c>
      <c r="E21" t="s">
        <v>37</v>
      </c>
      <c r="F21" t="s">
        <v>38</v>
      </c>
      <c r="I21" s="9" t="s">
        <v>39</v>
      </c>
      <c r="J21" s="5">
        <v>44700</v>
      </c>
      <c r="S21" s="1"/>
    </row>
    <row r="22" spans="1:19" x14ac:dyDescent="0.25">
      <c r="A22" s="1" t="s">
        <v>40</v>
      </c>
      <c r="C22" s="1">
        <v>20819</v>
      </c>
      <c r="E22" t="s">
        <v>41</v>
      </c>
      <c r="F22" s="5">
        <v>44711</v>
      </c>
      <c r="S22" s="1"/>
    </row>
    <row r="23" spans="1:19" x14ac:dyDescent="0.25">
      <c r="A23" s="1" t="s">
        <v>42</v>
      </c>
      <c r="C23" s="1">
        <v>19540</v>
      </c>
      <c r="E23" t="s">
        <v>43</v>
      </c>
      <c r="F23" t="s">
        <v>44</v>
      </c>
      <c r="S23" s="1"/>
    </row>
    <row r="24" spans="1:19" x14ac:dyDescent="0.25">
      <c r="A24" s="1" t="s">
        <v>45</v>
      </c>
      <c r="C24" s="1">
        <v>21648</v>
      </c>
      <c r="E24" t="s">
        <v>46</v>
      </c>
      <c r="F24">
        <f>G8-J21</f>
        <v>53</v>
      </c>
      <c r="G24" t="s">
        <v>47</v>
      </c>
      <c r="S24" s="1"/>
    </row>
    <row r="25" spans="1:19" x14ac:dyDescent="0.25">
      <c r="A25" s="1" t="s">
        <v>48</v>
      </c>
      <c r="C25" s="1">
        <v>16315</v>
      </c>
      <c r="E25" t="s">
        <v>49</v>
      </c>
      <c r="F25" t="s">
        <v>151</v>
      </c>
      <c r="S25" s="1"/>
    </row>
    <row r="26" spans="1:19" x14ac:dyDescent="0.25">
      <c r="A26" s="1" t="s">
        <v>50</v>
      </c>
      <c r="C26" s="1">
        <v>20679</v>
      </c>
      <c r="S26" s="1"/>
    </row>
    <row r="27" spans="1:19" x14ac:dyDescent="0.25">
      <c r="A27" s="1" t="s">
        <v>51</v>
      </c>
      <c r="C27" s="1">
        <v>84</v>
      </c>
      <c r="E27" s="4" t="s">
        <v>52</v>
      </c>
      <c r="F27" t="s">
        <v>53</v>
      </c>
      <c r="S27" s="1"/>
    </row>
    <row r="28" spans="1:19" x14ac:dyDescent="0.25">
      <c r="A28" s="1" t="s">
        <v>54</v>
      </c>
      <c r="C28" s="1">
        <v>134</v>
      </c>
      <c r="F28" t="s">
        <v>55</v>
      </c>
    </row>
    <row r="29" spans="1:19" x14ac:dyDescent="0.25">
      <c r="A29" s="1" t="s">
        <v>56</v>
      </c>
      <c r="C29" s="1">
        <v>15999</v>
      </c>
    </row>
    <row r="30" spans="1:19" x14ac:dyDescent="0.25">
      <c r="A30" s="1" t="s">
        <v>57</v>
      </c>
      <c r="C30" s="1">
        <v>17355</v>
      </c>
    </row>
    <row r="31" spans="1:19" x14ac:dyDescent="0.25">
      <c r="A31" s="1" t="s">
        <v>58</v>
      </c>
      <c r="C31" s="1">
        <v>15015</v>
      </c>
      <c r="E31" s="1"/>
    </row>
    <row r="32" spans="1:19" x14ac:dyDescent="0.25">
      <c r="A32" s="1" t="s">
        <v>59</v>
      </c>
      <c r="C32" s="1">
        <v>15795</v>
      </c>
      <c r="E32" s="1"/>
    </row>
    <row r="33" spans="1:18" ht="45" x14ac:dyDescent="0.25">
      <c r="A33" s="1" t="s">
        <v>60</v>
      </c>
      <c r="C33" s="1">
        <v>11650</v>
      </c>
      <c r="E33" s="1"/>
      <c r="F33" s="10" t="s">
        <v>61</v>
      </c>
      <c r="G33" s="11" t="s">
        <v>62</v>
      </c>
      <c r="H33" s="12" t="s">
        <v>62</v>
      </c>
      <c r="I33" s="12" t="s">
        <v>152</v>
      </c>
      <c r="J33" s="12" t="s">
        <v>153</v>
      </c>
      <c r="K33" s="12" t="s">
        <v>154</v>
      </c>
      <c r="L33" s="12" t="s">
        <v>155</v>
      </c>
      <c r="M33" s="12" t="s">
        <v>156</v>
      </c>
      <c r="N33" s="12" t="s">
        <v>170</v>
      </c>
      <c r="O33" s="12" t="s">
        <v>63</v>
      </c>
      <c r="P33" s="12" t="s">
        <v>152</v>
      </c>
      <c r="Q33" s="12" t="s">
        <v>64</v>
      </c>
      <c r="R33" s="11" t="s">
        <v>65</v>
      </c>
    </row>
    <row r="34" spans="1:18" x14ac:dyDescent="0.25">
      <c r="A34" s="1" t="s">
        <v>66</v>
      </c>
      <c r="C34" s="1">
        <v>16554</v>
      </c>
      <c r="E34" s="1"/>
      <c r="G34" s="13">
        <v>1</v>
      </c>
      <c r="H34" s="13">
        <v>2</v>
      </c>
      <c r="I34" s="13">
        <v>3</v>
      </c>
      <c r="J34" s="13">
        <v>4</v>
      </c>
      <c r="K34" s="13">
        <v>5</v>
      </c>
      <c r="L34" s="13">
        <v>6</v>
      </c>
      <c r="M34" s="13">
        <v>7</v>
      </c>
      <c r="N34" s="13">
        <v>8</v>
      </c>
      <c r="O34" s="13">
        <v>9</v>
      </c>
      <c r="P34" s="13">
        <v>10</v>
      </c>
      <c r="Q34" s="13">
        <v>11</v>
      </c>
      <c r="R34" s="13">
        <v>12</v>
      </c>
    </row>
    <row r="35" spans="1:18" x14ac:dyDescent="0.25">
      <c r="A35" s="1" t="s">
        <v>67</v>
      </c>
      <c r="C35" s="1">
        <v>105</v>
      </c>
      <c r="E35" s="1"/>
      <c r="F35" s="4" t="s">
        <v>68</v>
      </c>
      <c r="G35" s="14">
        <f t="shared" ref="G35:G42" si="0">C4</f>
        <v>70</v>
      </c>
      <c r="H35" s="14">
        <f t="shared" ref="H35:H42" si="1">C12</f>
        <v>98</v>
      </c>
      <c r="I35" s="14">
        <f t="shared" ref="I35:I42" si="2">C20</f>
        <v>112</v>
      </c>
      <c r="J35" s="14">
        <f t="shared" ref="J35:J42" si="3">C28</f>
        <v>134</v>
      </c>
      <c r="K35" s="14">
        <f t="shared" ref="K35:K42" si="4">C36</f>
        <v>141</v>
      </c>
      <c r="L35" s="14">
        <f t="shared" ref="L35:L42" si="5">C44</f>
        <v>126</v>
      </c>
      <c r="M35" s="14">
        <f t="shared" ref="M35:M42" si="6">C52</f>
        <v>112</v>
      </c>
      <c r="N35" s="14">
        <f t="shared" ref="N35:N42" si="7">C60</f>
        <v>98</v>
      </c>
      <c r="O35" s="14">
        <f t="shared" ref="O35:O42" si="8">C68</f>
        <v>105</v>
      </c>
      <c r="P35" s="14">
        <f t="shared" ref="P35:P42" si="9">C76</f>
        <v>77</v>
      </c>
      <c r="Q35" s="14">
        <f t="shared" ref="Q35:Q42" si="10">C84</f>
        <v>84</v>
      </c>
      <c r="R35" s="14">
        <f t="shared" ref="R35:R42" si="11">C92</f>
        <v>63</v>
      </c>
    </row>
    <row r="36" spans="1:18" x14ac:dyDescent="0.25">
      <c r="A36" s="1" t="s">
        <v>69</v>
      </c>
      <c r="C36" s="1">
        <v>141</v>
      </c>
      <c r="E36" s="1"/>
      <c r="F36" s="4" t="s">
        <v>70</v>
      </c>
      <c r="G36" s="14">
        <f t="shared" si="0"/>
        <v>84</v>
      </c>
      <c r="H36" s="14">
        <f t="shared" si="1"/>
        <v>134</v>
      </c>
      <c r="I36" s="1">
        <f t="shared" si="2"/>
        <v>17685</v>
      </c>
      <c r="J36" s="1">
        <f t="shared" si="3"/>
        <v>15999</v>
      </c>
      <c r="K36" s="1">
        <f t="shared" si="4"/>
        <v>17341</v>
      </c>
      <c r="L36" s="1">
        <f t="shared" si="5"/>
        <v>14214</v>
      </c>
      <c r="M36" s="1">
        <f t="shared" si="6"/>
        <v>6556</v>
      </c>
      <c r="N36" s="1">
        <f t="shared" si="7"/>
        <v>6513</v>
      </c>
      <c r="O36" s="1">
        <f t="shared" si="8"/>
        <v>77</v>
      </c>
      <c r="P36" s="1">
        <f t="shared" si="9"/>
        <v>17770</v>
      </c>
      <c r="Q36" s="1">
        <f t="shared" si="10"/>
        <v>204</v>
      </c>
      <c r="R36" s="14">
        <f t="shared" si="11"/>
        <v>63</v>
      </c>
    </row>
    <row r="37" spans="1:18" x14ac:dyDescent="0.25">
      <c r="A37" s="1" t="s">
        <v>71</v>
      </c>
      <c r="C37" s="1">
        <v>17341</v>
      </c>
      <c r="E37" s="1"/>
      <c r="F37" s="4" t="s">
        <v>72</v>
      </c>
      <c r="G37" s="14">
        <f t="shared" si="0"/>
        <v>91</v>
      </c>
      <c r="H37" s="14">
        <f t="shared" si="1"/>
        <v>126</v>
      </c>
      <c r="I37" s="1">
        <f t="shared" si="2"/>
        <v>20819</v>
      </c>
      <c r="J37" s="1">
        <f t="shared" si="3"/>
        <v>17355</v>
      </c>
      <c r="K37" s="1">
        <f t="shared" si="4"/>
        <v>18079</v>
      </c>
      <c r="L37" s="1">
        <f t="shared" si="5"/>
        <v>15289</v>
      </c>
      <c r="M37" s="1">
        <f t="shared" si="6"/>
        <v>7322</v>
      </c>
      <c r="N37" s="1">
        <f t="shared" si="7"/>
        <v>6218</v>
      </c>
      <c r="O37" s="1">
        <f t="shared" si="8"/>
        <v>112</v>
      </c>
      <c r="P37" s="1">
        <f t="shared" si="9"/>
        <v>20313</v>
      </c>
      <c r="Q37" s="1">
        <f t="shared" si="10"/>
        <v>190</v>
      </c>
      <c r="R37" s="14">
        <f t="shared" si="11"/>
        <v>84</v>
      </c>
    </row>
    <row r="38" spans="1:18" x14ac:dyDescent="0.25">
      <c r="A38" s="1" t="s">
        <v>73</v>
      </c>
      <c r="C38" s="1">
        <v>18079</v>
      </c>
      <c r="E38" s="1"/>
      <c r="F38" s="4" t="s">
        <v>74</v>
      </c>
      <c r="G38" s="14">
        <f t="shared" si="0"/>
        <v>91</v>
      </c>
      <c r="H38" s="14">
        <f t="shared" si="1"/>
        <v>119</v>
      </c>
      <c r="I38" s="1">
        <f t="shared" si="2"/>
        <v>19540</v>
      </c>
      <c r="J38" s="1">
        <f t="shared" si="3"/>
        <v>15015</v>
      </c>
      <c r="K38" s="1">
        <f t="shared" si="4"/>
        <v>17271</v>
      </c>
      <c r="L38" s="1">
        <f t="shared" si="5"/>
        <v>10111</v>
      </c>
      <c r="M38" s="1">
        <f t="shared" si="6"/>
        <v>7055</v>
      </c>
      <c r="N38" s="1">
        <f t="shared" si="7"/>
        <v>4005</v>
      </c>
      <c r="O38" s="1">
        <f t="shared" si="8"/>
        <v>98</v>
      </c>
      <c r="P38" s="1">
        <f t="shared" si="9"/>
        <v>20117</v>
      </c>
      <c r="Q38" s="1">
        <f t="shared" si="10"/>
        <v>211</v>
      </c>
      <c r="R38" s="14">
        <f t="shared" si="11"/>
        <v>91</v>
      </c>
    </row>
    <row r="39" spans="1:18" x14ac:dyDescent="0.25">
      <c r="A39" s="1" t="s">
        <v>75</v>
      </c>
      <c r="C39" s="1">
        <v>17271</v>
      </c>
      <c r="E39" s="1"/>
      <c r="F39" s="4" t="s">
        <v>76</v>
      </c>
      <c r="G39" s="14">
        <f t="shared" si="0"/>
        <v>84</v>
      </c>
      <c r="H39" s="14">
        <f t="shared" si="1"/>
        <v>105</v>
      </c>
      <c r="I39" s="1">
        <f t="shared" si="2"/>
        <v>21648</v>
      </c>
      <c r="J39" s="1">
        <f t="shared" si="3"/>
        <v>15795</v>
      </c>
      <c r="K39" s="1">
        <f t="shared" si="4"/>
        <v>19351</v>
      </c>
      <c r="L39" s="1">
        <f t="shared" si="5"/>
        <v>15627</v>
      </c>
      <c r="M39" s="1">
        <f t="shared" si="6"/>
        <v>7364</v>
      </c>
      <c r="N39" s="1">
        <f t="shared" si="7"/>
        <v>7539</v>
      </c>
      <c r="O39" s="1">
        <f t="shared" si="8"/>
        <v>98</v>
      </c>
      <c r="P39" s="1">
        <f t="shared" si="9"/>
        <v>20805</v>
      </c>
      <c r="Q39" s="1">
        <f t="shared" si="10"/>
        <v>190</v>
      </c>
      <c r="R39" s="14">
        <f t="shared" si="11"/>
        <v>63</v>
      </c>
    </row>
    <row r="40" spans="1:18" x14ac:dyDescent="0.25">
      <c r="A40" s="1" t="s">
        <v>77</v>
      </c>
      <c r="C40" s="1">
        <v>19351</v>
      </c>
      <c r="E40" s="1"/>
      <c r="F40" s="4" t="s">
        <v>78</v>
      </c>
      <c r="G40" s="14">
        <f t="shared" si="0"/>
        <v>77</v>
      </c>
      <c r="H40" s="14">
        <f t="shared" si="1"/>
        <v>105</v>
      </c>
      <c r="I40" s="1">
        <f t="shared" si="2"/>
        <v>16315</v>
      </c>
      <c r="J40" s="1">
        <f t="shared" si="3"/>
        <v>11650</v>
      </c>
      <c r="K40" s="1">
        <f t="shared" si="4"/>
        <v>16835</v>
      </c>
      <c r="L40" s="1">
        <f t="shared" si="5"/>
        <v>13603</v>
      </c>
      <c r="M40" s="1">
        <f t="shared" si="6"/>
        <v>7300</v>
      </c>
      <c r="N40" s="1">
        <f t="shared" si="7"/>
        <v>7026</v>
      </c>
      <c r="O40" s="1">
        <f t="shared" si="8"/>
        <v>84</v>
      </c>
      <c r="P40" s="1">
        <f t="shared" si="9"/>
        <v>18796</v>
      </c>
      <c r="Q40" s="1">
        <f t="shared" si="10"/>
        <v>183</v>
      </c>
      <c r="R40" s="14">
        <f t="shared" si="11"/>
        <v>84</v>
      </c>
    </row>
    <row r="41" spans="1:18" x14ac:dyDescent="0.25">
      <c r="A41" s="1" t="s">
        <v>79</v>
      </c>
      <c r="C41" s="1">
        <v>16835</v>
      </c>
      <c r="E41" s="1"/>
      <c r="F41" s="4" t="s">
        <v>80</v>
      </c>
      <c r="G41" s="14">
        <f t="shared" si="0"/>
        <v>63</v>
      </c>
      <c r="H41" s="14">
        <f t="shared" si="1"/>
        <v>98</v>
      </c>
      <c r="I41" s="1">
        <f t="shared" si="2"/>
        <v>20679</v>
      </c>
      <c r="J41" s="1">
        <f t="shared" si="3"/>
        <v>16554</v>
      </c>
      <c r="K41" s="1">
        <f t="shared" si="4"/>
        <v>15332</v>
      </c>
      <c r="L41" s="1">
        <f t="shared" si="5"/>
        <v>14629</v>
      </c>
      <c r="M41" s="1">
        <f t="shared" si="6"/>
        <v>6900</v>
      </c>
      <c r="N41" s="1">
        <f t="shared" si="7"/>
        <v>7293</v>
      </c>
      <c r="O41" s="1">
        <f t="shared" si="8"/>
        <v>98</v>
      </c>
      <c r="P41" s="1">
        <f t="shared" si="9"/>
        <v>23693</v>
      </c>
      <c r="Q41" s="1">
        <f t="shared" si="10"/>
        <v>183</v>
      </c>
      <c r="R41" s="14">
        <f t="shared" si="11"/>
        <v>77</v>
      </c>
    </row>
    <row r="42" spans="1:18" x14ac:dyDescent="0.25">
      <c r="A42" s="1" t="s">
        <v>81</v>
      </c>
      <c r="C42" s="1">
        <v>15332</v>
      </c>
      <c r="E42" s="1"/>
      <c r="F42" s="4" t="s">
        <v>82</v>
      </c>
      <c r="G42" s="14">
        <f t="shared" si="0"/>
        <v>70</v>
      </c>
      <c r="H42" s="14">
        <f t="shared" si="1"/>
        <v>70</v>
      </c>
      <c r="I42" s="14">
        <f t="shared" si="2"/>
        <v>84</v>
      </c>
      <c r="J42" s="14">
        <f t="shared" si="3"/>
        <v>105</v>
      </c>
      <c r="K42" s="14">
        <f t="shared" si="4"/>
        <v>112</v>
      </c>
      <c r="L42" s="14">
        <f t="shared" si="5"/>
        <v>91</v>
      </c>
      <c r="M42" s="14">
        <f t="shared" si="6"/>
        <v>84</v>
      </c>
      <c r="N42" s="14">
        <f t="shared" si="7"/>
        <v>77</v>
      </c>
      <c r="O42" s="14">
        <f t="shared" si="8"/>
        <v>77</v>
      </c>
      <c r="P42" s="14">
        <f t="shared" si="9"/>
        <v>77</v>
      </c>
      <c r="Q42" s="14">
        <f t="shared" si="10"/>
        <v>63</v>
      </c>
      <c r="R42" s="14">
        <f t="shared" si="11"/>
        <v>42</v>
      </c>
    </row>
    <row r="43" spans="1:18" x14ac:dyDescent="0.25">
      <c r="A43" s="1" t="s">
        <v>83</v>
      </c>
      <c r="C43" s="1">
        <v>112</v>
      </c>
      <c r="E43" s="1"/>
    </row>
    <row r="44" spans="1:18" x14ac:dyDescent="0.25">
      <c r="A44" s="1" t="s">
        <v>84</v>
      </c>
      <c r="C44" s="1">
        <v>126</v>
      </c>
    </row>
    <row r="45" spans="1:18" x14ac:dyDescent="0.25">
      <c r="A45" s="1" t="s">
        <v>85</v>
      </c>
      <c r="C45" s="1">
        <v>14214</v>
      </c>
    </row>
    <row r="46" spans="1:18" x14ac:dyDescent="0.25">
      <c r="A46" s="1" t="s">
        <v>86</v>
      </c>
      <c r="C46" s="1">
        <v>15289</v>
      </c>
    </row>
    <row r="47" spans="1:18" x14ac:dyDescent="0.25">
      <c r="A47" s="1" t="s">
        <v>87</v>
      </c>
      <c r="C47" s="1">
        <v>10111</v>
      </c>
    </row>
    <row r="48" spans="1:18" x14ac:dyDescent="0.25">
      <c r="A48" s="1" t="s">
        <v>88</v>
      </c>
      <c r="C48" s="1">
        <v>15627</v>
      </c>
    </row>
    <row r="49" spans="1:3" x14ac:dyDescent="0.25">
      <c r="A49" s="1" t="s">
        <v>89</v>
      </c>
      <c r="C49" s="1">
        <v>13603</v>
      </c>
    </row>
    <row r="50" spans="1:3" x14ac:dyDescent="0.25">
      <c r="A50" s="1" t="s">
        <v>90</v>
      </c>
      <c r="C50" s="1">
        <v>14629</v>
      </c>
    </row>
    <row r="51" spans="1:3" x14ac:dyDescent="0.25">
      <c r="A51" s="1" t="s">
        <v>91</v>
      </c>
      <c r="C51" s="1">
        <v>91</v>
      </c>
    </row>
    <row r="52" spans="1:3" x14ac:dyDescent="0.25">
      <c r="A52" s="1" t="s">
        <v>92</v>
      </c>
      <c r="C52" s="1">
        <v>112</v>
      </c>
    </row>
    <row r="53" spans="1:3" x14ac:dyDescent="0.25">
      <c r="A53" s="1" t="s">
        <v>93</v>
      </c>
      <c r="C53" s="1">
        <v>6556</v>
      </c>
    </row>
    <row r="54" spans="1:3" x14ac:dyDescent="0.25">
      <c r="A54" s="1" t="s">
        <v>94</v>
      </c>
      <c r="C54" s="1">
        <v>7322</v>
      </c>
    </row>
    <row r="55" spans="1:3" x14ac:dyDescent="0.25">
      <c r="A55" s="1" t="s">
        <v>95</v>
      </c>
      <c r="C55" s="1">
        <v>7055</v>
      </c>
    </row>
    <row r="56" spans="1:3" x14ac:dyDescent="0.25">
      <c r="A56" s="1" t="s">
        <v>96</v>
      </c>
      <c r="C56" s="1">
        <v>7364</v>
      </c>
    </row>
    <row r="57" spans="1:3" x14ac:dyDescent="0.25">
      <c r="A57" s="1" t="s">
        <v>97</v>
      </c>
      <c r="C57" s="1">
        <v>7300</v>
      </c>
    </row>
    <row r="58" spans="1:3" x14ac:dyDescent="0.25">
      <c r="A58" s="1" t="s">
        <v>98</v>
      </c>
      <c r="C58" s="1">
        <v>6900</v>
      </c>
    </row>
    <row r="59" spans="1:3" x14ac:dyDescent="0.25">
      <c r="A59" s="1" t="s">
        <v>99</v>
      </c>
      <c r="C59" s="1">
        <v>84</v>
      </c>
    </row>
    <row r="60" spans="1:3" x14ac:dyDescent="0.25">
      <c r="A60" s="1" t="s">
        <v>100</v>
      </c>
      <c r="C60" s="1">
        <v>98</v>
      </c>
    </row>
    <row r="61" spans="1:3" x14ac:dyDescent="0.25">
      <c r="A61" s="1" t="s">
        <v>101</v>
      </c>
      <c r="C61" s="1">
        <v>6513</v>
      </c>
    </row>
    <row r="62" spans="1:3" x14ac:dyDescent="0.25">
      <c r="A62" s="1" t="s">
        <v>102</v>
      </c>
      <c r="C62" s="1">
        <v>6218</v>
      </c>
    </row>
    <row r="63" spans="1:3" x14ac:dyDescent="0.25">
      <c r="A63" s="1" t="s">
        <v>103</v>
      </c>
      <c r="C63" s="1">
        <v>4005</v>
      </c>
    </row>
    <row r="64" spans="1:3" x14ac:dyDescent="0.25">
      <c r="A64" s="1" t="s">
        <v>104</v>
      </c>
      <c r="C64" s="1">
        <v>7539</v>
      </c>
    </row>
    <row r="65" spans="1:3" x14ac:dyDescent="0.25">
      <c r="A65" s="1" t="s">
        <v>105</v>
      </c>
      <c r="C65" s="1">
        <v>7026</v>
      </c>
    </row>
    <row r="66" spans="1:3" x14ac:dyDescent="0.25">
      <c r="A66" s="1" t="s">
        <v>106</v>
      </c>
      <c r="C66" s="1">
        <v>7293</v>
      </c>
    </row>
    <row r="67" spans="1:3" x14ac:dyDescent="0.25">
      <c r="A67" s="1" t="s">
        <v>107</v>
      </c>
      <c r="C67" s="1">
        <v>77</v>
      </c>
    </row>
    <row r="68" spans="1:3" x14ac:dyDescent="0.25">
      <c r="A68" s="1" t="s">
        <v>108</v>
      </c>
      <c r="C68" s="1">
        <v>105</v>
      </c>
    </row>
    <row r="69" spans="1:3" x14ac:dyDescent="0.25">
      <c r="A69" s="1" t="s">
        <v>109</v>
      </c>
      <c r="C69" s="1">
        <v>77</v>
      </c>
    </row>
    <row r="70" spans="1:3" x14ac:dyDescent="0.25">
      <c r="A70" s="1" t="s">
        <v>110</v>
      </c>
      <c r="C70" s="1">
        <v>112</v>
      </c>
    </row>
    <row r="71" spans="1:3" x14ac:dyDescent="0.25">
      <c r="A71" s="1" t="s">
        <v>111</v>
      </c>
      <c r="C71" s="1">
        <v>98</v>
      </c>
    </row>
    <row r="72" spans="1:3" x14ac:dyDescent="0.25">
      <c r="A72" s="1" t="s">
        <v>112</v>
      </c>
      <c r="C72" s="1">
        <v>98</v>
      </c>
    </row>
    <row r="73" spans="1:3" x14ac:dyDescent="0.25">
      <c r="A73" s="1" t="s">
        <v>113</v>
      </c>
      <c r="C73" s="1">
        <v>84</v>
      </c>
    </row>
    <row r="74" spans="1:3" x14ac:dyDescent="0.25">
      <c r="A74" s="1" t="s">
        <v>114</v>
      </c>
      <c r="C74" s="1">
        <v>98</v>
      </c>
    </row>
    <row r="75" spans="1:3" x14ac:dyDescent="0.25">
      <c r="A75" s="1" t="s">
        <v>115</v>
      </c>
      <c r="C75" s="1">
        <v>77</v>
      </c>
    </row>
    <row r="76" spans="1:3" x14ac:dyDescent="0.25">
      <c r="A76" s="1" t="s">
        <v>116</v>
      </c>
      <c r="C76" s="1">
        <v>77</v>
      </c>
    </row>
    <row r="77" spans="1:3" x14ac:dyDescent="0.25">
      <c r="A77" s="1" t="s">
        <v>117</v>
      </c>
      <c r="C77" s="1">
        <v>17770</v>
      </c>
    </row>
    <row r="78" spans="1:3" x14ac:dyDescent="0.25">
      <c r="A78" s="1" t="s">
        <v>118</v>
      </c>
      <c r="C78" s="1">
        <v>20313</v>
      </c>
    </row>
    <row r="79" spans="1:3" x14ac:dyDescent="0.25">
      <c r="A79" s="1" t="s">
        <v>119</v>
      </c>
      <c r="C79" s="1">
        <v>20117</v>
      </c>
    </row>
    <row r="80" spans="1:3" x14ac:dyDescent="0.25">
      <c r="A80" s="1" t="s">
        <v>120</v>
      </c>
      <c r="C80" s="1">
        <v>20805</v>
      </c>
    </row>
    <row r="81" spans="1:3" x14ac:dyDescent="0.25">
      <c r="A81" s="1" t="s">
        <v>121</v>
      </c>
      <c r="C81" s="1">
        <v>18796</v>
      </c>
    </row>
    <row r="82" spans="1:3" x14ac:dyDescent="0.25">
      <c r="A82" s="1" t="s">
        <v>122</v>
      </c>
      <c r="C82" s="1">
        <v>23693</v>
      </c>
    </row>
    <row r="83" spans="1:3" x14ac:dyDescent="0.25">
      <c r="A83" s="1" t="s">
        <v>123</v>
      </c>
      <c r="C83" s="1">
        <v>77</v>
      </c>
    </row>
    <row r="84" spans="1:3" x14ac:dyDescent="0.25">
      <c r="A84" s="1" t="s">
        <v>124</v>
      </c>
      <c r="C84" s="1">
        <v>84</v>
      </c>
    </row>
    <row r="85" spans="1:3" x14ac:dyDescent="0.25">
      <c r="A85" s="1" t="s">
        <v>125</v>
      </c>
      <c r="C85" s="1">
        <v>204</v>
      </c>
    </row>
    <row r="86" spans="1:3" x14ac:dyDescent="0.25">
      <c r="A86" s="1" t="s">
        <v>126</v>
      </c>
      <c r="C86" s="1">
        <v>190</v>
      </c>
    </row>
    <row r="87" spans="1:3" x14ac:dyDescent="0.25">
      <c r="A87" s="1" t="s">
        <v>127</v>
      </c>
      <c r="C87" s="1">
        <v>211</v>
      </c>
    </row>
    <row r="88" spans="1:3" x14ac:dyDescent="0.25">
      <c r="A88" s="1" t="s">
        <v>128</v>
      </c>
      <c r="C88" s="1">
        <v>190</v>
      </c>
    </row>
    <row r="89" spans="1:3" x14ac:dyDescent="0.25">
      <c r="A89" s="1" t="s">
        <v>129</v>
      </c>
      <c r="C89" s="1">
        <v>183</v>
      </c>
    </row>
    <row r="90" spans="1:3" x14ac:dyDescent="0.25">
      <c r="A90" s="1" t="s">
        <v>130</v>
      </c>
      <c r="C90" s="1">
        <v>183</v>
      </c>
    </row>
    <row r="91" spans="1:3" x14ac:dyDescent="0.25">
      <c r="A91" s="1" t="s">
        <v>131</v>
      </c>
      <c r="C91" s="1">
        <v>63</v>
      </c>
    </row>
    <row r="92" spans="1:3" x14ac:dyDescent="0.25">
      <c r="A92" s="1" t="s">
        <v>132</v>
      </c>
      <c r="C92" s="1">
        <v>63</v>
      </c>
    </row>
    <row r="93" spans="1:3" x14ac:dyDescent="0.25">
      <c r="A93" s="1" t="s">
        <v>133</v>
      </c>
      <c r="C93" s="1">
        <v>63</v>
      </c>
    </row>
    <row r="94" spans="1:3" x14ac:dyDescent="0.25">
      <c r="A94" s="1" t="s">
        <v>134</v>
      </c>
      <c r="C94" s="1">
        <v>84</v>
      </c>
    </row>
    <row r="95" spans="1:3" x14ac:dyDescent="0.25">
      <c r="A95" s="1" t="s">
        <v>135</v>
      </c>
      <c r="C95" s="1">
        <v>91</v>
      </c>
    </row>
    <row r="96" spans="1:3" x14ac:dyDescent="0.25">
      <c r="A96" s="1" t="s">
        <v>136</v>
      </c>
      <c r="C96" s="1">
        <v>63</v>
      </c>
    </row>
    <row r="97" spans="1:3" x14ac:dyDescent="0.25">
      <c r="A97" s="1" t="s">
        <v>137</v>
      </c>
      <c r="C97" s="1">
        <v>84</v>
      </c>
    </row>
    <row r="98" spans="1:3" x14ac:dyDescent="0.25">
      <c r="A98" s="1" t="s">
        <v>138</v>
      </c>
      <c r="C98" s="1">
        <v>77</v>
      </c>
    </row>
    <row r="99" spans="1:3" x14ac:dyDescent="0.25">
      <c r="A99" s="1" t="s">
        <v>139</v>
      </c>
      <c r="C99" s="1">
        <v>42</v>
      </c>
    </row>
    <row r="101" spans="1:3" x14ac:dyDescent="0.25">
      <c r="A101" s="1" t="s">
        <v>162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01"/>
  <sheetViews>
    <sheetView topLeftCell="A13" workbookViewId="0">
      <selection activeCell="N33" sqref="N33"/>
    </sheetView>
  </sheetViews>
  <sheetFormatPr defaultRowHeight="15" x14ac:dyDescent="0.25"/>
  <cols>
    <col min="5" max="5" width="24.140625" customWidth="1"/>
    <col min="6" max="6" width="10.28515625" customWidth="1"/>
    <col min="7" max="7" width="14.140625" customWidth="1"/>
    <col min="8" max="8" width="12.42578125" customWidth="1"/>
    <col min="9" max="9" width="11.85546875" customWidth="1"/>
    <col min="10" max="10" width="10.140625" bestFit="1" customWidth="1"/>
    <col min="15" max="17" width="14.140625" bestFit="1" customWidth="1"/>
    <col min="19" max="20" width="12.85546875" bestFit="1" customWidth="1"/>
  </cols>
  <sheetData>
    <row r="1" spans="1:7" x14ac:dyDescent="0.25">
      <c r="A1" s="1" t="s">
        <v>163</v>
      </c>
    </row>
    <row r="2" spans="1:7" ht="18.75" x14ac:dyDescent="0.3">
      <c r="A2" s="1" t="s">
        <v>0</v>
      </c>
      <c r="E2" s="2" t="s">
        <v>1</v>
      </c>
    </row>
    <row r="3" spans="1:7" x14ac:dyDescent="0.25">
      <c r="A3" s="1" t="s">
        <v>2</v>
      </c>
      <c r="B3" s="1" t="s">
        <v>3</v>
      </c>
      <c r="C3" s="1">
        <v>0</v>
      </c>
    </row>
    <row r="4" spans="1:7" ht="15.75" x14ac:dyDescent="0.25">
      <c r="A4" s="1" t="s">
        <v>4</v>
      </c>
      <c r="C4" s="1">
        <v>70</v>
      </c>
      <c r="E4" s="3" t="s">
        <v>5</v>
      </c>
    </row>
    <row r="5" spans="1:7" x14ac:dyDescent="0.25">
      <c r="A5" s="1" t="s">
        <v>6</v>
      </c>
      <c r="C5" s="1">
        <v>84</v>
      </c>
    </row>
    <row r="6" spans="1:7" x14ac:dyDescent="0.25">
      <c r="A6" s="1" t="s">
        <v>7</v>
      </c>
      <c r="C6" s="1">
        <v>91</v>
      </c>
    </row>
    <row r="7" spans="1:7" x14ac:dyDescent="0.25">
      <c r="A7" s="1" t="s">
        <v>8</v>
      </c>
      <c r="C7" s="1">
        <v>77</v>
      </c>
      <c r="E7" s="4"/>
    </row>
    <row r="8" spans="1:7" x14ac:dyDescent="0.25">
      <c r="A8" s="1" t="s">
        <v>9</v>
      </c>
      <c r="C8" s="1">
        <v>77</v>
      </c>
      <c r="E8" t="s">
        <v>10</v>
      </c>
      <c r="G8" s="5">
        <v>44753</v>
      </c>
    </row>
    <row r="9" spans="1:7" ht="15.75" x14ac:dyDescent="0.25">
      <c r="A9" s="1" t="s">
        <v>11</v>
      </c>
      <c r="C9" s="1">
        <v>84</v>
      </c>
      <c r="E9" t="s">
        <v>12</v>
      </c>
      <c r="F9" s="6" t="s">
        <v>13</v>
      </c>
      <c r="G9" s="7">
        <f>G8</f>
        <v>44753</v>
      </c>
    </row>
    <row r="10" spans="1:7" x14ac:dyDescent="0.25">
      <c r="A10" s="1" t="s">
        <v>14</v>
      </c>
      <c r="C10" s="1">
        <v>70</v>
      </c>
      <c r="F10" t="s">
        <v>15</v>
      </c>
      <c r="G10" s="5">
        <f>G9+1</f>
        <v>44754</v>
      </c>
    </row>
    <row r="11" spans="1:7" x14ac:dyDescent="0.25">
      <c r="A11" s="1" t="s">
        <v>16</v>
      </c>
      <c r="C11" s="1">
        <v>63</v>
      </c>
      <c r="F11" t="s">
        <v>17</v>
      </c>
      <c r="G11" s="5">
        <f>G10</f>
        <v>44754</v>
      </c>
    </row>
    <row r="12" spans="1:7" x14ac:dyDescent="0.25">
      <c r="A12" s="1" t="s">
        <v>18</v>
      </c>
      <c r="C12" s="1">
        <v>84</v>
      </c>
      <c r="F12" s="8" t="s">
        <v>19</v>
      </c>
      <c r="G12" s="5">
        <f>G11+1</f>
        <v>44755</v>
      </c>
    </row>
    <row r="13" spans="1:7" x14ac:dyDescent="0.25">
      <c r="A13" s="1" t="s">
        <v>20</v>
      </c>
      <c r="C13" s="1">
        <v>98</v>
      </c>
      <c r="F13" t="s">
        <v>21</v>
      </c>
      <c r="G13" s="5">
        <f>G12</f>
        <v>44755</v>
      </c>
    </row>
    <row r="14" spans="1:7" x14ac:dyDescent="0.25">
      <c r="A14" s="1" t="s">
        <v>22</v>
      </c>
      <c r="C14" s="1">
        <v>134</v>
      </c>
      <c r="F14" t="s">
        <v>23</v>
      </c>
      <c r="G14" s="5">
        <f>G13+1</f>
        <v>44756</v>
      </c>
    </row>
    <row r="15" spans="1:7" x14ac:dyDescent="0.25">
      <c r="A15" s="1" t="s">
        <v>24</v>
      </c>
      <c r="C15" s="1">
        <v>119</v>
      </c>
      <c r="F15" t="s">
        <v>25</v>
      </c>
      <c r="G15" s="5">
        <f>G14</f>
        <v>44756</v>
      </c>
    </row>
    <row r="16" spans="1:7" x14ac:dyDescent="0.25">
      <c r="A16" s="1" t="s">
        <v>26</v>
      </c>
      <c r="C16" s="1">
        <v>84</v>
      </c>
    </row>
    <row r="17" spans="1:19" x14ac:dyDescent="0.25">
      <c r="A17" s="1" t="s">
        <v>27</v>
      </c>
      <c r="C17" s="1">
        <v>105</v>
      </c>
      <c r="E17" t="s">
        <v>28</v>
      </c>
      <c r="F17" t="s">
        <v>29</v>
      </c>
    </row>
    <row r="18" spans="1:19" x14ac:dyDescent="0.25">
      <c r="A18" s="1" t="s">
        <v>30</v>
      </c>
      <c r="C18" s="1">
        <v>98</v>
      </c>
      <c r="E18" t="s">
        <v>31</v>
      </c>
      <c r="F18" t="s">
        <v>32</v>
      </c>
    </row>
    <row r="19" spans="1:19" x14ac:dyDescent="0.25">
      <c r="A19" s="1" t="s">
        <v>33</v>
      </c>
      <c r="C19" s="1">
        <v>77</v>
      </c>
    </row>
    <row r="20" spans="1:19" x14ac:dyDescent="0.25">
      <c r="A20" s="1" t="s">
        <v>34</v>
      </c>
      <c r="C20" s="1">
        <v>91</v>
      </c>
      <c r="E20" s="4" t="s">
        <v>35</v>
      </c>
      <c r="S20" s="1"/>
    </row>
    <row r="21" spans="1:19" x14ac:dyDescent="0.25">
      <c r="A21" s="1" t="s">
        <v>36</v>
      </c>
      <c r="C21" s="1">
        <v>17187</v>
      </c>
      <c r="E21" t="s">
        <v>37</v>
      </c>
      <c r="F21" t="s">
        <v>38</v>
      </c>
      <c r="I21" s="9" t="s">
        <v>39</v>
      </c>
      <c r="J21" s="5">
        <v>44700</v>
      </c>
      <c r="S21" s="1"/>
    </row>
    <row r="22" spans="1:19" x14ac:dyDescent="0.25">
      <c r="A22" s="1" t="s">
        <v>40</v>
      </c>
      <c r="C22" s="1">
        <v>20426</v>
      </c>
      <c r="E22" t="s">
        <v>41</v>
      </c>
      <c r="F22" s="5">
        <v>44711</v>
      </c>
      <c r="S22" s="1"/>
    </row>
    <row r="23" spans="1:19" x14ac:dyDescent="0.25">
      <c r="A23" s="1" t="s">
        <v>42</v>
      </c>
      <c r="C23" s="1">
        <v>18950</v>
      </c>
      <c r="E23" t="s">
        <v>43</v>
      </c>
      <c r="F23" t="s">
        <v>44</v>
      </c>
      <c r="S23" s="1"/>
    </row>
    <row r="24" spans="1:19" x14ac:dyDescent="0.25">
      <c r="A24" s="1" t="s">
        <v>45</v>
      </c>
      <c r="C24" s="1">
        <v>20728</v>
      </c>
      <c r="E24" t="s">
        <v>46</v>
      </c>
      <c r="F24">
        <f>G8-J21</f>
        <v>53</v>
      </c>
      <c r="G24" t="s">
        <v>47</v>
      </c>
      <c r="S24" s="1"/>
    </row>
    <row r="25" spans="1:19" x14ac:dyDescent="0.25">
      <c r="A25" s="1" t="s">
        <v>48</v>
      </c>
      <c r="C25" s="1">
        <v>16512</v>
      </c>
      <c r="E25" t="s">
        <v>49</v>
      </c>
      <c r="F25" t="s">
        <v>151</v>
      </c>
      <c r="S25" s="1"/>
    </row>
    <row r="26" spans="1:19" x14ac:dyDescent="0.25">
      <c r="A26" s="1" t="s">
        <v>50</v>
      </c>
      <c r="C26" s="1">
        <v>20847</v>
      </c>
      <c r="S26" s="1"/>
    </row>
    <row r="27" spans="1:19" x14ac:dyDescent="0.25">
      <c r="A27" s="1" t="s">
        <v>51</v>
      </c>
      <c r="C27" s="1">
        <v>91</v>
      </c>
      <c r="E27" s="4" t="s">
        <v>52</v>
      </c>
      <c r="F27" t="s">
        <v>53</v>
      </c>
      <c r="S27" s="1"/>
    </row>
    <row r="28" spans="1:19" x14ac:dyDescent="0.25">
      <c r="A28" s="1" t="s">
        <v>54</v>
      </c>
      <c r="C28" s="1">
        <v>119</v>
      </c>
      <c r="F28" t="s">
        <v>55</v>
      </c>
    </row>
    <row r="29" spans="1:19" x14ac:dyDescent="0.25">
      <c r="A29" s="1" t="s">
        <v>56</v>
      </c>
      <c r="C29" s="1">
        <v>14032</v>
      </c>
    </row>
    <row r="30" spans="1:19" x14ac:dyDescent="0.25">
      <c r="A30" s="1" t="s">
        <v>57</v>
      </c>
      <c r="C30" s="1">
        <v>14685</v>
      </c>
    </row>
    <row r="31" spans="1:19" x14ac:dyDescent="0.25">
      <c r="A31" s="1" t="s">
        <v>58</v>
      </c>
      <c r="C31" s="1">
        <v>12226</v>
      </c>
      <c r="E31" s="1"/>
    </row>
    <row r="32" spans="1:19" x14ac:dyDescent="0.25">
      <c r="A32" s="1" t="s">
        <v>59</v>
      </c>
      <c r="C32" s="1">
        <v>12823</v>
      </c>
      <c r="E32" s="1"/>
    </row>
    <row r="33" spans="1:18" ht="45" x14ac:dyDescent="0.25">
      <c r="A33" s="1" t="s">
        <v>60</v>
      </c>
      <c r="C33" s="1">
        <v>9767</v>
      </c>
      <c r="E33" s="1"/>
      <c r="F33" s="10" t="s">
        <v>61</v>
      </c>
      <c r="G33" s="11" t="s">
        <v>62</v>
      </c>
      <c r="H33" s="12" t="s">
        <v>62</v>
      </c>
      <c r="I33" s="12" t="s">
        <v>152</v>
      </c>
      <c r="J33" s="12" t="s">
        <v>153</v>
      </c>
      <c r="K33" s="12" t="s">
        <v>154</v>
      </c>
      <c r="L33" s="12" t="s">
        <v>155</v>
      </c>
      <c r="M33" s="12" t="s">
        <v>156</v>
      </c>
      <c r="N33" s="12" t="s">
        <v>170</v>
      </c>
      <c r="O33" s="12" t="s">
        <v>63</v>
      </c>
      <c r="P33" s="12" t="s">
        <v>152</v>
      </c>
      <c r="Q33" s="12" t="s">
        <v>64</v>
      </c>
      <c r="R33" s="11" t="s">
        <v>65</v>
      </c>
    </row>
    <row r="34" spans="1:18" x14ac:dyDescent="0.25">
      <c r="A34" s="1" t="s">
        <v>66</v>
      </c>
      <c r="C34" s="1">
        <v>13680</v>
      </c>
      <c r="E34" s="1"/>
      <c r="G34" s="13">
        <v>1</v>
      </c>
      <c r="H34" s="13">
        <v>2</v>
      </c>
      <c r="I34" s="13">
        <v>3</v>
      </c>
      <c r="J34" s="13">
        <v>4</v>
      </c>
      <c r="K34" s="13">
        <v>5</v>
      </c>
      <c r="L34" s="13">
        <v>6</v>
      </c>
      <c r="M34" s="13">
        <v>7</v>
      </c>
      <c r="N34" s="13">
        <v>8</v>
      </c>
      <c r="O34" s="13">
        <v>9</v>
      </c>
      <c r="P34" s="13">
        <v>10</v>
      </c>
      <c r="Q34" s="13">
        <v>11</v>
      </c>
      <c r="R34" s="13">
        <v>12</v>
      </c>
    </row>
    <row r="35" spans="1:18" x14ac:dyDescent="0.25">
      <c r="A35" s="1" t="s">
        <v>67</v>
      </c>
      <c r="C35" s="1">
        <v>91</v>
      </c>
      <c r="E35" s="1"/>
      <c r="F35" s="4" t="s">
        <v>68</v>
      </c>
      <c r="G35" s="14">
        <f t="shared" ref="G35:G42" si="0">C4</f>
        <v>70</v>
      </c>
      <c r="H35" s="14">
        <f t="shared" ref="H35:H42" si="1">C12</f>
        <v>84</v>
      </c>
      <c r="I35" s="14">
        <f t="shared" ref="I35:I42" si="2">C20</f>
        <v>91</v>
      </c>
      <c r="J35" s="14">
        <f t="shared" ref="J35:J42" si="3">C28</f>
        <v>119</v>
      </c>
      <c r="K35" s="14">
        <f t="shared" ref="K35:K42" si="4">C36</f>
        <v>148</v>
      </c>
      <c r="L35" s="14">
        <f t="shared" ref="L35:L42" si="5">C44</f>
        <v>126</v>
      </c>
      <c r="M35" s="14">
        <f t="shared" ref="M35:M42" si="6">C52</f>
        <v>112</v>
      </c>
      <c r="N35" s="14">
        <f t="shared" ref="N35:N42" si="7">C60</f>
        <v>105</v>
      </c>
      <c r="O35" s="14">
        <f t="shared" ref="O35:O42" si="8">C68</f>
        <v>112</v>
      </c>
      <c r="P35" s="14">
        <f t="shared" ref="P35:P42" si="9">C76</f>
        <v>84</v>
      </c>
      <c r="Q35" s="14">
        <f t="shared" ref="Q35:Q42" si="10">C84</f>
        <v>56</v>
      </c>
      <c r="R35" s="14">
        <f t="shared" ref="R35:R42" si="11">C92</f>
        <v>49</v>
      </c>
    </row>
    <row r="36" spans="1:18" x14ac:dyDescent="0.25">
      <c r="A36" s="1" t="s">
        <v>69</v>
      </c>
      <c r="C36" s="1">
        <v>148</v>
      </c>
      <c r="E36" s="1"/>
      <c r="F36" s="4" t="s">
        <v>70</v>
      </c>
      <c r="G36" s="14">
        <f t="shared" si="0"/>
        <v>84</v>
      </c>
      <c r="H36" s="14">
        <f t="shared" si="1"/>
        <v>98</v>
      </c>
      <c r="I36" s="1">
        <f t="shared" si="2"/>
        <v>17187</v>
      </c>
      <c r="J36" s="1">
        <f t="shared" si="3"/>
        <v>14032</v>
      </c>
      <c r="K36" s="1">
        <f t="shared" si="4"/>
        <v>15535</v>
      </c>
      <c r="L36" s="1">
        <f t="shared" si="5"/>
        <v>13842</v>
      </c>
      <c r="M36" s="1">
        <f t="shared" si="6"/>
        <v>6816</v>
      </c>
      <c r="N36" s="1">
        <f t="shared" si="7"/>
        <v>6380</v>
      </c>
      <c r="O36" s="1">
        <f t="shared" si="8"/>
        <v>77</v>
      </c>
      <c r="P36" s="1">
        <f t="shared" si="9"/>
        <v>16842</v>
      </c>
      <c r="Q36" s="1">
        <f t="shared" si="10"/>
        <v>183</v>
      </c>
      <c r="R36" s="14">
        <f t="shared" si="11"/>
        <v>49</v>
      </c>
    </row>
    <row r="37" spans="1:18" x14ac:dyDescent="0.25">
      <c r="A37" s="1" t="s">
        <v>71</v>
      </c>
      <c r="C37" s="1">
        <v>15535</v>
      </c>
      <c r="E37" s="1"/>
      <c r="F37" s="4" t="s">
        <v>72</v>
      </c>
      <c r="G37" s="14">
        <f t="shared" si="0"/>
        <v>91</v>
      </c>
      <c r="H37" s="14">
        <f t="shared" si="1"/>
        <v>134</v>
      </c>
      <c r="I37" s="1">
        <f t="shared" si="2"/>
        <v>20426</v>
      </c>
      <c r="J37" s="1">
        <f t="shared" si="3"/>
        <v>14685</v>
      </c>
      <c r="K37" s="1">
        <f t="shared" si="4"/>
        <v>15676</v>
      </c>
      <c r="L37" s="1">
        <f t="shared" si="5"/>
        <v>14580</v>
      </c>
      <c r="M37" s="1">
        <f t="shared" si="6"/>
        <v>6928</v>
      </c>
      <c r="N37" s="1">
        <f t="shared" si="7"/>
        <v>6296</v>
      </c>
      <c r="O37" s="1">
        <f t="shared" si="8"/>
        <v>84</v>
      </c>
      <c r="P37" s="1">
        <f t="shared" si="9"/>
        <v>19119</v>
      </c>
      <c r="Q37" s="1">
        <f t="shared" si="10"/>
        <v>204</v>
      </c>
      <c r="R37" s="14">
        <f t="shared" si="11"/>
        <v>84</v>
      </c>
    </row>
    <row r="38" spans="1:18" x14ac:dyDescent="0.25">
      <c r="A38" s="1" t="s">
        <v>73</v>
      </c>
      <c r="C38" s="1">
        <v>15676</v>
      </c>
      <c r="E38" s="1"/>
      <c r="F38" s="4" t="s">
        <v>74</v>
      </c>
      <c r="G38" s="14">
        <f t="shared" si="0"/>
        <v>77</v>
      </c>
      <c r="H38" s="14">
        <f t="shared" si="1"/>
        <v>119</v>
      </c>
      <c r="I38" s="1">
        <f t="shared" si="2"/>
        <v>18950</v>
      </c>
      <c r="J38" s="1">
        <f t="shared" si="3"/>
        <v>12226</v>
      </c>
      <c r="K38" s="1">
        <f t="shared" si="4"/>
        <v>15718</v>
      </c>
      <c r="L38" s="1">
        <f t="shared" si="5"/>
        <v>9176</v>
      </c>
      <c r="M38" s="1">
        <f t="shared" si="6"/>
        <v>7666</v>
      </c>
      <c r="N38" s="1">
        <f t="shared" si="7"/>
        <v>3808</v>
      </c>
      <c r="O38" s="1">
        <f t="shared" si="8"/>
        <v>98</v>
      </c>
      <c r="P38" s="1">
        <f t="shared" si="9"/>
        <v>20081</v>
      </c>
      <c r="Q38" s="1">
        <f t="shared" si="10"/>
        <v>183</v>
      </c>
      <c r="R38" s="14">
        <f t="shared" si="11"/>
        <v>77</v>
      </c>
    </row>
    <row r="39" spans="1:18" x14ac:dyDescent="0.25">
      <c r="A39" s="1" t="s">
        <v>75</v>
      </c>
      <c r="C39" s="1">
        <v>15718</v>
      </c>
      <c r="E39" s="1"/>
      <c r="F39" s="4" t="s">
        <v>76</v>
      </c>
      <c r="G39" s="14">
        <f t="shared" si="0"/>
        <v>77</v>
      </c>
      <c r="H39" s="14">
        <f t="shared" si="1"/>
        <v>84</v>
      </c>
      <c r="I39" s="1">
        <f t="shared" si="2"/>
        <v>20728</v>
      </c>
      <c r="J39" s="1">
        <f t="shared" si="3"/>
        <v>12823</v>
      </c>
      <c r="K39" s="1">
        <f t="shared" si="4"/>
        <v>17151</v>
      </c>
      <c r="L39" s="1">
        <f t="shared" si="5"/>
        <v>14369</v>
      </c>
      <c r="M39" s="1">
        <f t="shared" si="6"/>
        <v>7624</v>
      </c>
      <c r="N39" s="1">
        <f t="shared" si="7"/>
        <v>7469</v>
      </c>
      <c r="O39" s="1">
        <f t="shared" si="8"/>
        <v>84</v>
      </c>
      <c r="P39" s="1">
        <f t="shared" si="9"/>
        <v>20426</v>
      </c>
      <c r="Q39" s="1">
        <f t="shared" si="10"/>
        <v>169</v>
      </c>
      <c r="R39" s="14">
        <f t="shared" si="11"/>
        <v>98</v>
      </c>
    </row>
    <row r="40" spans="1:18" x14ac:dyDescent="0.25">
      <c r="A40" s="1" t="s">
        <v>77</v>
      </c>
      <c r="C40" s="1">
        <v>17151</v>
      </c>
      <c r="E40" s="1"/>
      <c r="F40" s="4" t="s">
        <v>78</v>
      </c>
      <c r="G40" s="14">
        <f t="shared" si="0"/>
        <v>84</v>
      </c>
      <c r="H40" s="14">
        <f t="shared" si="1"/>
        <v>105</v>
      </c>
      <c r="I40" s="1">
        <f t="shared" si="2"/>
        <v>16512</v>
      </c>
      <c r="J40" s="1">
        <f t="shared" si="3"/>
        <v>9767</v>
      </c>
      <c r="K40" s="1">
        <f t="shared" si="4"/>
        <v>14418</v>
      </c>
      <c r="L40" s="1">
        <f t="shared" si="5"/>
        <v>12915</v>
      </c>
      <c r="M40" s="1">
        <f t="shared" si="6"/>
        <v>7525</v>
      </c>
      <c r="N40" s="1">
        <f t="shared" si="7"/>
        <v>6879</v>
      </c>
      <c r="O40" s="1">
        <f t="shared" si="8"/>
        <v>91</v>
      </c>
      <c r="P40" s="1">
        <f t="shared" si="9"/>
        <v>18711</v>
      </c>
      <c r="Q40" s="1">
        <f t="shared" si="10"/>
        <v>183</v>
      </c>
      <c r="R40" s="14">
        <f t="shared" si="11"/>
        <v>70</v>
      </c>
    </row>
    <row r="41" spans="1:18" x14ac:dyDescent="0.25">
      <c r="A41" s="1" t="s">
        <v>79</v>
      </c>
      <c r="C41" s="1">
        <v>14418</v>
      </c>
      <c r="E41" s="1"/>
      <c r="F41" s="4" t="s">
        <v>80</v>
      </c>
      <c r="G41" s="14">
        <f t="shared" si="0"/>
        <v>70</v>
      </c>
      <c r="H41" s="14">
        <f t="shared" si="1"/>
        <v>98</v>
      </c>
      <c r="I41" s="1">
        <f t="shared" si="2"/>
        <v>20847</v>
      </c>
      <c r="J41" s="1">
        <f t="shared" si="3"/>
        <v>13680</v>
      </c>
      <c r="K41" s="1">
        <f t="shared" si="4"/>
        <v>13182</v>
      </c>
      <c r="L41" s="1">
        <f t="shared" si="5"/>
        <v>13477</v>
      </c>
      <c r="M41" s="1">
        <f t="shared" si="6"/>
        <v>7708</v>
      </c>
      <c r="N41" s="1">
        <f t="shared" si="7"/>
        <v>7427</v>
      </c>
      <c r="O41" s="1">
        <f t="shared" si="8"/>
        <v>70</v>
      </c>
      <c r="P41" s="1">
        <f t="shared" si="9"/>
        <v>23018</v>
      </c>
      <c r="Q41" s="1">
        <f t="shared" si="10"/>
        <v>176</v>
      </c>
      <c r="R41" s="14">
        <f t="shared" si="11"/>
        <v>77</v>
      </c>
    </row>
    <row r="42" spans="1:18" x14ac:dyDescent="0.25">
      <c r="A42" s="1" t="s">
        <v>81</v>
      </c>
      <c r="C42" s="1">
        <v>13182</v>
      </c>
      <c r="E42" s="1"/>
      <c r="F42" s="4" t="s">
        <v>82</v>
      </c>
      <c r="G42" s="14">
        <f t="shared" si="0"/>
        <v>63</v>
      </c>
      <c r="H42" s="14">
        <f t="shared" si="1"/>
        <v>77</v>
      </c>
      <c r="I42" s="14">
        <f t="shared" si="2"/>
        <v>91</v>
      </c>
      <c r="J42" s="14">
        <f t="shared" si="3"/>
        <v>91</v>
      </c>
      <c r="K42" s="14">
        <f t="shared" si="4"/>
        <v>98</v>
      </c>
      <c r="L42" s="14">
        <f t="shared" si="5"/>
        <v>98</v>
      </c>
      <c r="M42" s="14">
        <f t="shared" si="6"/>
        <v>84</v>
      </c>
      <c r="N42" s="14">
        <f t="shared" si="7"/>
        <v>70</v>
      </c>
      <c r="O42" s="14">
        <f t="shared" si="8"/>
        <v>84</v>
      </c>
      <c r="P42" s="14">
        <f t="shared" si="9"/>
        <v>63</v>
      </c>
      <c r="Q42" s="14">
        <f t="shared" si="10"/>
        <v>63</v>
      </c>
      <c r="R42" s="14">
        <f t="shared" si="11"/>
        <v>42</v>
      </c>
    </row>
    <row r="43" spans="1:18" x14ac:dyDescent="0.25">
      <c r="A43" s="1" t="s">
        <v>83</v>
      </c>
      <c r="C43" s="1">
        <v>98</v>
      </c>
      <c r="E43" s="1"/>
    </row>
    <row r="44" spans="1:18" x14ac:dyDescent="0.25">
      <c r="A44" s="1" t="s">
        <v>84</v>
      </c>
      <c r="C44" s="1">
        <v>126</v>
      </c>
    </row>
    <row r="45" spans="1:18" x14ac:dyDescent="0.25">
      <c r="A45" s="1" t="s">
        <v>85</v>
      </c>
      <c r="C45" s="1">
        <v>13842</v>
      </c>
    </row>
    <row r="46" spans="1:18" x14ac:dyDescent="0.25">
      <c r="A46" s="1" t="s">
        <v>86</v>
      </c>
      <c r="C46" s="1">
        <v>14580</v>
      </c>
    </row>
    <row r="47" spans="1:18" x14ac:dyDescent="0.25">
      <c r="A47" s="1" t="s">
        <v>87</v>
      </c>
      <c r="C47" s="1">
        <v>9176</v>
      </c>
    </row>
    <row r="48" spans="1:18" x14ac:dyDescent="0.25">
      <c r="A48" s="1" t="s">
        <v>88</v>
      </c>
      <c r="C48" s="1">
        <v>14369</v>
      </c>
    </row>
    <row r="49" spans="1:3" x14ac:dyDescent="0.25">
      <c r="A49" s="1" t="s">
        <v>89</v>
      </c>
      <c r="C49" s="1">
        <v>12915</v>
      </c>
    </row>
    <row r="50" spans="1:3" x14ac:dyDescent="0.25">
      <c r="A50" s="1" t="s">
        <v>90</v>
      </c>
      <c r="C50" s="1">
        <v>13477</v>
      </c>
    </row>
    <row r="51" spans="1:3" x14ac:dyDescent="0.25">
      <c r="A51" s="1" t="s">
        <v>91</v>
      </c>
      <c r="C51" s="1">
        <v>98</v>
      </c>
    </row>
    <row r="52" spans="1:3" x14ac:dyDescent="0.25">
      <c r="A52" s="1" t="s">
        <v>92</v>
      </c>
      <c r="C52" s="1">
        <v>112</v>
      </c>
    </row>
    <row r="53" spans="1:3" x14ac:dyDescent="0.25">
      <c r="A53" s="1" t="s">
        <v>93</v>
      </c>
      <c r="C53" s="1">
        <v>6816</v>
      </c>
    </row>
    <row r="54" spans="1:3" x14ac:dyDescent="0.25">
      <c r="A54" s="1" t="s">
        <v>94</v>
      </c>
      <c r="C54" s="1">
        <v>6928</v>
      </c>
    </row>
    <row r="55" spans="1:3" x14ac:dyDescent="0.25">
      <c r="A55" s="1" t="s">
        <v>95</v>
      </c>
      <c r="C55" s="1">
        <v>7666</v>
      </c>
    </row>
    <row r="56" spans="1:3" x14ac:dyDescent="0.25">
      <c r="A56" s="1" t="s">
        <v>96</v>
      </c>
      <c r="C56" s="1">
        <v>7624</v>
      </c>
    </row>
    <row r="57" spans="1:3" x14ac:dyDescent="0.25">
      <c r="A57" s="1" t="s">
        <v>97</v>
      </c>
      <c r="C57" s="1">
        <v>7525</v>
      </c>
    </row>
    <row r="58" spans="1:3" x14ac:dyDescent="0.25">
      <c r="A58" s="1" t="s">
        <v>98</v>
      </c>
      <c r="C58" s="1">
        <v>7708</v>
      </c>
    </row>
    <row r="59" spans="1:3" x14ac:dyDescent="0.25">
      <c r="A59" s="1" t="s">
        <v>99</v>
      </c>
      <c r="C59" s="1">
        <v>84</v>
      </c>
    </row>
    <row r="60" spans="1:3" x14ac:dyDescent="0.25">
      <c r="A60" s="1" t="s">
        <v>100</v>
      </c>
      <c r="C60" s="1">
        <v>105</v>
      </c>
    </row>
    <row r="61" spans="1:3" x14ac:dyDescent="0.25">
      <c r="A61" s="1" t="s">
        <v>101</v>
      </c>
      <c r="C61" s="1">
        <v>6380</v>
      </c>
    </row>
    <row r="62" spans="1:3" x14ac:dyDescent="0.25">
      <c r="A62" s="1" t="s">
        <v>102</v>
      </c>
      <c r="C62" s="1">
        <v>6296</v>
      </c>
    </row>
    <row r="63" spans="1:3" x14ac:dyDescent="0.25">
      <c r="A63" s="1" t="s">
        <v>103</v>
      </c>
      <c r="C63" s="1">
        <v>3808</v>
      </c>
    </row>
    <row r="64" spans="1:3" x14ac:dyDescent="0.25">
      <c r="A64" s="1" t="s">
        <v>104</v>
      </c>
      <c r="C64" s="1">
        <v>7469</v>
      </c>
    </row>
    <row r="65" spans="1:3" x14ac:dyDescent="0.25">
      <c r="A65" s="1" t="s">
        <v>105</v>
      </c>
      <c r="C65" s="1">
        <v>6879</v>
      </c>
    </row>
    <row r="66" spans="1:3" x14ac:dyDescent="0.25">
      <c r="A66" s="1" t="s">
        <v>106</v>
      </c>
      <c r="C66" s="1">
        <v>7427</v>
      </c>
    </row>
    <row r="67" spans="1:3" x14ac:dyDescent="0.25">
      <c r="A67" s="1" t="s">
        <v>107</v>
      </c>
      <c r="C67" s="1">
        <v>70</v>
      </c>
    </row>
    <row r="68" spans="1:3" x14ac:dyDescent="0.25">
      <c r="A68" s="1" t="s">
        <v>108</v>
      </c>
      <c r="C68" s="1">
        <v>112</v>
      </c>
    </row>
    <row r="69" spans="1:3" x14ac:dyDescent="0.25">
      <c r="A69" s="1" t="s">
        <v>109</v>
      </c>
      <c r="C69" s="1">
        <v>77</v>
      </c>
    </row>
    <row r="70" spans="1:3" x14ac:dyDescent="0.25">
      <c r="A70" s="1" t="s">
        <v>110</v>
      </c>
      <c r="C70" s="1">
        <v>84</v>
      </c>
    </row>
    <row r="71" spans="1:3" x14ac:dyDescent="0.25">
      <c r="A71" s="1" t="s">
        <v>111</v>
      </c>
      <c r="C71" s="1">
        <v>98</v>
      </c>
    </row>
    <row r="72" spans="1:3" x14ac:dyDescent="0.25">
      <c r="A72" s="1" t="s">
        <v>112</v>
      </c>
      <c r="C72" s="1">
        <v>84</v>
      </c>
    </row>
    <row r="73" spans="1:3" x14ac:dyDescent="0.25">
      <c r="A73" s="1" t="s">
        <v>113</v>
      </c>
      <c r="C73" s="1">
        <v>91</v>
      </c>
    </row>
    <row r="74" spans="1:3" x14ac:dyDescent="0.25">
      <c r="A74" s="1" t="s">
        <v>114</v>
      </c>
      <c r="C74" s="1">
        <v>70</v>
      </c>
    </row>
    <row r="75" spans="1:3" x14ac:dyDescent="0.25">
      <c r="A75" s="1" t="s">
        <v>115</v>
      </c>
      <c r="C75" s="1">
        <v>84</v>
      </c>
    </row>
    <row r="76" spans="1:3" x14ac:dyDescent="0.25">
      <c r="A76" s="1" t="s">
        <v>116</v>
      </c>
      <c r="C76" s="1">
        <v>84</v>
      </c>
    </row>
    <row r="77" spans="1:3" x14ac:dyDescent="0.25">
      <c r="A77" s="1" t="s">
        <v>117</v>
      </c>
      <c r="C77" s="1">
        <v>16842</v>
      </c>
    </row>
    <row r="78" spans="1:3" x14ac:dyDescent="0.25">
      <c r="A78" s="1" t="s">
        <v>118</v>
      </c>
      <c r="C78" s="1">
        <v>19119</v>
      </c>
    </row>
    <row r="79" spans="1:3" x14ac:dyDescent="0.25">
      <c r="A79" s="1" t="s">
        <v>119</v>
      </c>
      <c r="C79" s="1">
        <v>20081</v>
      </c>
    </row>
    <row r="80" spans="1:3" x14ac:dyDescent="0.25">
      <c r="A80" s="1" t="s">
        <v>120</v>
      </c>
      <c r="C80" s="1">
        <v>20426</v>
      </c>
    </row>
    <row r="81" spans="1:3" x14ac:dyDescent="0.25">
      <c r="A81" s="1" t="s">
        <v>121</v>
      </c>
      <c r="C81" s="1">
        <v>18711</v>
      </c>
    </row>
    <row r="82" spans="1:3" x14ac:dyDescent="0.25">
      <c r="A82" s="1" t="s">
        <v>122</v>
      </c>
      <c r="C82" s="1">
        <v>23018</v>
      </c>
    </row>
    <row r="83" spans="1:3" x14ac:dyDescent="0.25">
      <c r="A83" s="1" t="s">
        <v>123</v>
      </c>
      <c r="C83" s="1">
        <v>63</v>
      </c>
    </row>
    <row r="84" spans="1:3" x14ac:dyDescent="0.25">
      <c r="A84" s="1" t="s">
        <v>124</v>
      </c>
      <c r="C84" s="1">
        <v>56</v>
      </c>
    </row>
    <row r="85" spans="1:3" x14ac:dyDescent="0.25">
      <c r="A85" s="1" t="s">
        <v>125</v>
      </c>
      <c r="C85" s="1">
        <v>183</v>
      </c>
    </row>
    <row r="86" spans="1:3" x14ac:dyDescent="0.25">
      <c r="A86" s="1" t="s">
        <v>126</v>
      </c>
      <c r="C86" s="1">
        <v>204</v>
      </c>
    </row>
    <row r="87" spans="1:3" x14ac:dyDescent="0.25">
      <c r="A87" s="1" t="s">
        <v>127</v>
      </c>
      <c r="C87" s="1">
        <v>183</v>
      </c>
    </row>
    <row r="88" spans="1:3" x14ac:dyDescent="0.25">
      <c r="A88" s="1" t="s">
        <v>128</v>
      </c>
      <c r="C88" s="1">
        <v>169</v>
      </c>
    </row>
    <row r="89" spans="1:3" x14ac:dyDescent="0.25">
      <c r="A89" s="1" t="s">
        <v>129</v>
      </c>
      <c r="C89" s="1">
        <v>183</v>
      </c>
    </row>
    <row r="90" spans="1:3" x14ac:dyDescent="0.25">
      <c r="A90" s="1" t="s">
        <v>130</v>
      </c>
      <c r="C90" s="1">
        <v>176</v>
      </c>
    </row>
    <row r="91" spans="1:3" x14ac:dyDescent="0.25">
      <c r="A91" s="1" t="s">
        <v>131</v>
      </c>
      <c r="C91" s="1">
        <v>63</v>
      </c>
    </row>
    <row r="92" spans="1:3" x14ac:dyDescent="0.25">
      <c r="A92" s="1" t="s">
        <v>132</v>
      </c>
      <c r="C92" s="1">
        <v>49</v>
      </c>
    </row>
    <row r="93" spans="1:3" x14ac:dyDescent="0.25">
      <c r="A93" s="1" t="s">
        <v>133</v>
      </c>
      <c r="C93" s="1">
        <v>49</v>
      </c>
    </row>
    <row r="94" spans="1:3" x14ac:dyDescent="0.25">
      <c r="A94" s="1" t="s">
        <v>134</v>
      </c>
      <c r="C94" s="1">
        <v>84</v>
      </c>
    </row>
    <row r="95" spans="1:3" x14ac:dyDescent="0.25">
      <c r="A95" s="1" t="s">
        <v>135</v>
      </c>
      <c r="C95" s="1">
        <v>77</v>
      </c>
    </row>
    <row r="96" spans="1:3" x14ac:dyDescent="0.25">
      <c r="A96" s="1" t="s">
        <v>136</v>
      </c>
      <c r="C96" s="1">
        <v>98</v>
      </c>
    </row>
    <row r="97" spans="1:3" x14ac:dyDescent="0.25">
      <c r="A97" s="1" t="s">
        <v>137</v>
      </c>
      <c r="C97" s="1">
        <v>70</v>
      </c>
    </row>
    <row r="98" spans="1:3" x14ac:dyDescent="0.25">
      <c r="A98" s="1" t="s">
        <v>138</v>
      </c>
      <c r="C98" s="1">
        <v>77</v>
      </c>
    </row>
    <row r="99" spans="1:3" x14ac:dyDescent="0.25">
      <c r="A99" s="1" t="s">
        <v>139</v>
      </c>
      <c r="C99" s="1">
        <v>42</v>
      </c>
    </row>
    <row r="101" spans="1:3" x14ac:dyDescent="0.25">
      <c r="A101" s="1" t="s">
        <v>164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101"/>
  <sheetViews>
    <sheetView topLeftCell="A13" workbookViewId="0">
      <selection activeCell="N33" sqref="N33"/>
    </sheetView>
  </sheetViews>
  <sheetFormatPr defaultRowHeight="15" x14ac:dyDescent="0.25"/>
  <cols>
    <col min="5" max="5" width="24.140625" customWidth="1"/>
    <col min="6" max="6" width="10.28515625" customWidth="1"/>
    <col min="7" max="7" width="14.140625" customWidth="1"/>
    <col min="8" max="8" width="12.42578125" customWidth="1"/>
    <col min="9" max="9" width="11.85546875" customWidth="1"/>
    <col min="10" max="10" width="10.140625" bestFit="1" customWidth="1"/>
    <col min="15" max="17" width="14.140625" bestFit="1" customWidth="1"/>
    <col min="19" max="20" width="12.85546875" bestFit="1" customWidth="1"/>
  </cols>
  <sheetData>
    <row r="1" spans="1:7" x14ac:dyDescent="0.25">
      <c r="A1" s="1" t="s">
        <v>165</v>
      </c>
    </row>
    <row r="2" spans="1:7" ht="18.75" x14ac:dyDescent="0.3">
      <c r="A2" s="1" t="s">
        <v>0</v>
      </c>
      <c r="E2" s="2" t="s">
        <v>1</v>
      </c>
    </row>
    <row r="3" spans="1:7" x14ac:dyDescent="0.25">
      <c r="A3" s="1" t="s">
        <v>2</v>
      </c>
      <c r="B3" s="1" t="s">
        <v>3</v>
      </c>
      <c r="C3" s="1">
        <v>0</v>
      </c>
    </row>
    <row r="4" spans="1:7" ht="15.75" x14ac:dyDescent="0.25">
      <c r="A4" s="1" t="s">
        <v>4</v>
      </c>
      <c r="C4" s="1">
        <v>77</v>
      </c>
      <c r="E4" s="3" t="s">
        <v>5</v>
      </c>
    </row>
    <row r="5" spans="1:7" x14ac:dyDescent="0.25">
      <c r="A5" s="1" t="s">
        <v>6</v>
      </c>
      <c r="C5" s="1">
        <v>77</v>
      </c>
    </row>
    <row r="6" spans="1:7" x14ac:dyDescent="0.25">
      <c r="A6" s="1" t="s">
        <v>7</v>
      </c>
      <c r="C6" s="1">
        <v>84</v>
      </c>
    </row>
    <row r="7" spans="1:7" x14ac:dyDescent="0.25">
      <c r="A7" s="1" t="s">
        <v>8</v>
      </c>
      <c r="C7" s="1">
        <v>84</v>
      </c>
      <c r="E7" s="4"/>
    </row>
    <row r="8" spans="1:7" x14ac:dyDescent="0.25">
      <c r="A8" s="1" t="s">
        <v>9</v>
      </c>
      <c r="C8" s="1">
        <v>84</v>
      </c>
      <c r="E8" t="s">
        <v>10</v>
      </c>
      <c r="G8" s="5">
        <v>44753</v>
      </c>
    </row>
    <row r="9" spans="1:7" ht="15.75" x14ac:dyDescent="0.25">
      <c r="A9" s="1" t="s">
        <v>11</v>
      </c>
      <c r="C9" s="1">
        <v>84</v>
      </c>
      <c r="E9" t="s">
        <v>12</v>
      </c>
      <c r="F9" s="6" t="s">
        <v>13</v>
      </c>
      <c r="G9" s="7">
        <f>G8</f>
        <v>44753</v>
      </c>
    </row>
    <row r="10" spans="1:7" x14ac:dyDescent="0.25">
      <c r="A10" s="1" t="s">
        <v>14</v>
      </c>
      <c r="C10" s="1">
        <v>77</v>
      </c>
      <c r="F10" t="s">
        <v>15</v>
      </c>
      <c r="G10" s="5">
        <f>G9+1</f>
        <v>44754</v>
      </c>
    </row>
    <row r="11" spans="1:7" x14ac:dyDescent="0.25">
      <c r="A11" s="1" t="s">
        <v>16</v>
      </c>
      <c r="C11" s="1">
        <v>77</v>
      </c>
      <c r="F11" t="s">
        <v>17</v>
      </c>
      <c r="G11" s="5">
        <f>G10</f>
        <v>44754</v>
      </c>
    </row>
    <row r="12" spans="1:7" x14ac:dyDescent="0.25">
      <c r="A12" s="1" t="s">
        <v>18</v>
      </c>
      <c r="C12" s="1">
        <v>119</v>
      </c>
      <c r="F12" s="8" t="s">
        <v>19</v>
      </c>
      <c r="G12" s="5">
        <f>G11+1</f>
        <v>44755</v>
      </c>
    </row>
    <row r="13" spans="1:7" x14ac:dyDescent="0.25">
      <c r="A13" s="1" t="s">
        <v>20</v>
      </c>
      <c r="C13" s="1">
        <v>98</v>
      </c>
      <c r="F13" t="s">
        <v>21</v>
      </c>
      <c r="G13" s="5">
        <f>G12</f>
        <v>44755</v>
      </c>
    </row>
    <row r="14" spans="1:7" x14ac:dyDescent="0.25">
      <c r="A14" s="1" t="s">
        <v>22</v>
      </c>
      <c r="C14" s="1">
        <v>126</v>
      </c>
      <c r="F14" t="s">
        <v>23</v>
      </c>
      <c r="G14" s="5">
        <f>G13+1</f>
        <v>44756</v>
      </c>
    </row>
    <row r="15" spans="1:7" x14ac:dyDescent="0.25">
      <c r="A15" s="1" t="s">
        <v>24</v>
      </c>
      <c r="C15" s="1">
        <v>112</v>
      </c>
      <c r="F15" t="s">
        <v>25</v>
      </c>
      <c r="G15" s="5">
        <f>G14</f>
        <v>44756</v>
      </c>
    </row>
    <row r="16" spans="1:7" x14ac:dyDescent="0.25">
      <c r="A16" s="1" t="s">
        <v>26</v>
      </c>
      <c r="C16" s="1">
        <v>105</v>
      </c>
    </row>
    <row r="17" spans="1:19" x14ac:dyDescent="0.25">
      <c r="A17" s="1" t="s">
        <v>27</v>
      </c>
      <c r="C17" s="1">
        <v>98</v>
      </c>
      <c r="E17" t="s">
        <v>28</v>
      </c>
      <c r="F17" t="s">
        <v>29</v>
      </c>
    </row>
    <row r="18" spans="1:19" x14ac:dyDescent="0.25">
      <c r="A18" s="1" t="s">
        <v>30</v>
      </c>
      <c r="C18" s="1">
        <v>77</v>
      </c>
      <c r="E18" t="s">
        <v>31</v>
      </c>
      <c r="F18" t="s">
        <v>32</v>
      </c>
    </row>
    <row r="19" spans="1:19" x14ac:dyDescent="0.25">
      <c r="A19" s="1" t="s">
        <v>33</v>
      </c>
      <c r="C19" s="1">
        <v>63</v>
      </c>
    </row>
    <row r="20" spans="1:19" x14ac:dyDescent="0.25">
      <c r="A20" s="1" t="s">
        <v>34</v>
      </c>
      <c r="C20" s="1">
        <v>105</v>
      </c>
      <c r="E20" s="4" t="s">
        <v>35</v>
      </c>
      <c r="S20" s="1"/>
    </row>
    <row r="21" spans="1:19" x14ac:dyDescent="0.25">
      <c r="A21" s="1" t="s">
        <v>36</v>
      </c>
      <c r="C21" s="1">
        <v>18226</v>
      </c>
      <c r="E21" t="s">
        <v>37</v>
      </c>
      <c r="F21" t="s">
        <v>38</v>
      </c>
      <c r="I21" s="9" t="s">
        <v>39</v>
      </c>
      <c r="J21" s="5">
        <v>44700</v>
      </c>
      <c r="S21" s="1"/>
    </row>
    <row r="22" spans="1:19" x14ac:dyDescent="0.25">
      <c r="A22" s="1" t="s">
        <v>40</v>
      </c>
      <c r="C22" s="1">
        <v>21128</v>
      </c>
      <c r="E22" t="s">
        <v>41</v>
      </c>
      <c r="F22" s="5">
        <v>44711</v>
      </c>
      <c r="S22" s="1"/>
    </row>
    <row r="23" spans="1:19" x14ac:dyDescent="0.25">
      <c r="A23" s="1" t="s">
        <v>42</v>
      </c>
      <c r="C23" s="1">
        <v>19653</v>
      </c>
      <c r="E23" t="s">
        <v>43</v>
      </c>
      <c r="F23" t="s">
        <v>44</v>
      </c>
      <c r="S23" s="1"/>
    </row>
    <row r="24" spans="1:19" x14ac:dyDescent="0.25">
      <c r="A24" s="1" t="s">
        <v>45</v>
      </c>
      <c r="C24" s="1">
        <v>21276</v>
      </c>
      <c r="E24" t="s">
        <v>46</v>
      </c>
      <c r="F24">
        <f>G8-J21</f>
        <v>53</v>
      </c>
      <c r="G24" t="s">
        <v>47</v>
      </c>
      <c r="S24" s="1"/>
    </row>
    <row r="25" spans="1:19" x14ac:dyDescent="0.25">
      <c r="A25" s="1" t="s">
        <v>48</v>
      </c>
      <c r="C25" s="1">
        <v>16751</v>
      </c>
      <c r="E25" t="s">
        <v>49</v>
      </c>
      <c r="F25" t="s">
        <v>151</v>
      </c>
      <c r="S25" s="1"/>
    </row>
    <row r="26" spans="1:19" x14ac:dyDescent="0.25">
      <c r="A26" s="1" t="s">
        <v>50</v>
      </c>
      <c r="C26" s="1">
        <v>21297</v>
      </c>
      <c r="S26" s="1"/>
    </row>
    <row r="27" spans="1:19" x14ac:dyDescent="0.25">
      <c r="A27" s="1" t="s">
        <v>51</v>
      </c>
      <c r="C27" s="1">
        <v>77</v>
      </c>
      <c r="E27" s="4" t="s">
        <v>52</v>
      </c>
      <c r="F27" t="s">
        <v>53</v>
      </c>
      <c r="S27" s="1"/>
    </row>
    <row r="28" spans="1:19" x14ac:dyDescent="0.25">
      <c r="A28" s="1" t="s">
        <v>54</v>
      </c>
      <c r="C28" s="1">
        <v>119</v>
      </c>
      <c r="F28" t="s">
        <v>55</v>
      </c>
    </row>
    <row r="29" spans="1:19" x14ac:dyDescent="0.25">
      <c r="A29" s="1" t="s">
        <v>56</v>
      </c>
      <c r="C29" s="1">
        <v>12950</v>
      </c>
    </row>
    <row r="30" spans="1:19" x14ac:dyDescent="0.25">
      <c r="A30" s="1" t="s">
        <v>57</v>
      </c>
      <c r="C30" s="1">
        <v>13449</v>
      </c>
    </row>
    <row r="31" spans="1:19" x14ac:dyDescent="0.25">
      <c r="A31" s="1" t="s">
        <v>58</v>
      </c>
      <c r="C31" s="1">
        <v>10462</v>
      </c>
      <c r="E31" s="1"/>
    </row>
    <row r="32" spans="1:19" x14ac:dyDescent="0.25">
      <c r="A32" s="1" t="s">
        <v>59</v>
      </c>
      <c r="C32" s="1">
        <v>10771</v>
      </c>
      <c r="E32" s="1"/>
    </row>
    <row r="33" spans="1:18" ht="45" x14ac:dyDescent="0.25">
      <c r="A33" s="1" t="s">
        <v>60</v>
      </c>
      <c r="C33" s="1">
        <v>8333</v>
      </c>
      <c r="E33" s="1"/>
      <c r="F33" s="10" t="s">
        <v>61</v>
      </c>
      <c r="G33" s="11" t="s">
        <v>62</v>
      </c>
      <c r="H33" s="12" t="s">
        <v>62</v>
      </c>
      <c r="I33" s="12" t="s">
        <v>152</v>
      </c>
      <c r="J33" s="12" t="s">
        <v>153</v>
      </c>
      <c r="K33" s="12" t="s">
        <v>154</v>
      </c>
      <c r="L33" s="12" t="s">
        <v>155</v>
      </c>
      <c r="M33" s="12" t="s">
        <v>156</v>
      </c>
      <c r="N33" s="12" t="s">
        <v>170</v>
      </c>
      <c r="O33" s="12" t="s">
        <v>63</v>
      </c>
      <c r="P33" s="12" t="s">
        <v>152</v>
      </c>
      <c r="Q33" s="12" t="s">
        <v>64</v>
      </c>
      <c r="R33" s="11" t="s">
        <v>65</v>
      </c>
    </row>
    <row r="34" spans="1:18" x14ac:dyDescent="0.25">
      <c r="A34" s="1" t="s">
        <v>66</v>
      </c>
      <c r="C34" s="1">
        <v>11334</v>
      </c>
      <c r="E34" s="1"/>
      <c r="G34" s="13">
        <v>1</v>
      </c>
      <c r="H34" s="13">
        <v>2</v>
      </c>
      <c r="I34" s="13">
        <v>3</v>
      </c>
      <c r="J34" s="13">
        <v>4</v>
      </c>
      <c r="K34" s="13">
        <v>5</v>
      </c>
      <c r="L34" s="13">
        <v>6</v>
      </c>
      <c r="M34" s="13">
        <v>7</v>
      </c>
      <c r="N34" s="13">
        <v>8</v>
      </c>
      <c r="O34" s="13">
        <v>9</v>
      </c>
      <c r="P34" s="13">
        <v>10</v>
      </c>
      <c r="Q34" s="13">
        <v>11</v>
      </c>
      <c r="R34" s="13">
        <v>12</v>
      </c>
    </row>
    <row r="35" spans="1:18" x14ac:dyDescent="0.25">
      <c r="A35" s="1" t="s">
        <v>67</v>
      </c>
      <c r="C35" s="1">
        <v>84</v>
      </c>
      <c r="E35" s="1"/>
      <c r="F35" s="4" t="s">
        <v>68</v>
      </c>
      <c r="G35" s="14">
        <f t="shared" ref="G35:G42" si="0">C4</f>
        <v>77</v>
      </c>
      <c r="H35" s="14">
        <f t="shared" ref="H35:H42" si="1">C12</f>
        <v>119</v>
      </c>
      <c r="I35" s="14">
        <f t="shared" ref="I35:I42" si="2">C20</f>
        <v>105</v>
      </c>
      <c r="J35" s="14">
        <f t="shared" ref="J35:J42" si="3">C28</f>
        <v>119</v>
      </c>
      <c r="K35" s="14">
        <f t="shared" ref="K35:K42" si="4">C36</f>
        <v>134</v>
      </c>
      <c r="L35" s="14">
        <f t="shared" ref="L35:L42" si="5">C44</f>
        <v>112</v>
      </c>
      <c r="M35" s="14">
        <f t="shared" ref="M35:M42" si="6">C52</f>
        <v>105</v>
      </c>
      <c r="N35" s="14">
        <f t="shared" ref="N35:N42" si="7">C60</f>
        <v>105</v>
      </c>
      <c r="O35" s="14">
        <f t="shared" ref="O35:O42" si="8">C68</f>
        <v>119</v>
      </c>
      <c r="P35" s="14">
        <f t="shared" ref="P35:P42" si="9">C76</f>
        <v>91</v>
      </c>
      <c r="Q35" s="14">
        <f t="shared" ref="Q35:Q42" si="10">C84</f>
        <v>77</v>
      </c>
      <c r="R35" s="14">
        <f t="shared" ref="R35:R42" si="11">C92</f>
        <v>49</v>
      </c>
    </row>
    <row r="36" spans="1:18" x14ac:dyDescent="0.25">
      <c r="A36" s="1" t="s">
        <v>69</v>
      </c>
      <c r="C36" s="1">
        <v>134</v>
      </c>
      <c r="E36" s="1"/>
      <c r="F36" s="4" t="s">
        <v>70</v>
      </c>
      <c r="G36" s="14">
        <f t="shared" si="0"/>
        <v>77</v>
      </c>
      <c r="H36" s="14">
        <f t="shared" si="1"/>
        <v>98</v>
      </c>
      <c r="I36" s="1">
        <f t="shared" si="2"/>
        <v>18226</v>
      </c>
      <c r="J36" s="1">
        <f t="shared" si="3"/>
        <v>12950</v>
      </c>
      <c r="K36" s="1">
        <f t="shared" si="4"/>
        <v>14074</v>
      </c>
      <c r="L36" s="1">
        <f t="shared" si="5"/>
        <v>13006</v>
      </c>
      <c r="M36" s="1">
        <f t="shared" si="6"/>
        <v>7996</v>
      </c>
      <c r="N36" s="1">
        <f t="shared" si="7"/>
        <v>7715</v>
      </c>
      <c r="O36" s="1">
        <f t="shared" si="8"/>
        <v>91</v>
      </c>
      <c r="P36" s="1">
        <f t="shared" si="9"/>
        <v>17882</v>
      </c>
      <c r="Q36" s="1">
        <f t="shared" si="10"/>
        <v>211</v>
      </c>
      <c r="R36" s="14">
        <f t="shared" si="11"/>
        <v>91</v>
      </c>
    </row>
    <row r="37" spans="1:18" x14ac:dyDescent="0.25">
      <c r="A37" s="1" t="s">
        <v>71</v>
      </c>
      <c r="C37" s="1">
        <v>14074</v>
      </c>
      <c r="E37" s="1"/>
      <c r="F37" s="4" t="s">
        <v>72</v>
      </c>
      <c r="G37" s="14">
        <f t="shared" si="0"/>
        <v>84</v>
      </c>
      <c r="H37" s="14">
        <f t="shared" si="1"/>
        <v>126</v>
      </c>
      <c r="I37" s="1">
        <f t="shared" si="2"/>
        <v>21128</v>
      </c>
      <c r="J37" s="1">
        <f t="shared" si="3"/>
        <v>13449</v>
      </c>
      <c r="K37" s="1">
        <f t="shared" si="4"/>
        <v>14095</v>
      </c>
      <c r="L37" s="1">
        <f t="shared" si="5"/>
        <v>14025</v>
      </c>
      <c r="M37" s="1">
        <f t="shared" si="6"/>
        <v>7687</v>
      </c>
      <c r="N37" s="1">
        <f t="shared" si="7"/>
        <v>7392</v>
      </c>
      <c r="O37" s="1">
        <f t="shared" si="8"/>
        <v>84</v>
      </c>
      <c r="P37" s="1">
        <f t="shared" si="9"/>
        <v>19857</v>
      </c>
      <c r="Q37" s="1">
        <f t="shared" si="10"/>
        <v>225</v>
      </c>
      <c r="R37" s="14">
        <f t="shared" si="11"/>
        <v>77</v>
      </c>
    </row>
    <row r="38" spans="1:18" x14ac:dyDescent="0.25">
      <c r="A38" s="1" t="s">
        <v>73</v>
      </c>
      <c r="C38" s="1">
        <v>14095</v>
      </c>
      <c r="E38" s="1"/>
      <c r="F38" s="4" t="s">
        <v>74</v>
      </c>
      <c r="G38" s="14">
        <f t="shared" si="0"/>
        <v>84</v>
      </c>
      <c r="H38" s="14">
        <f t="shared" si="1"/>
        <v>112</v>
      </c>
      <c r="I38" s="1">
        <f t="shared" si="2"/>
        <v>19653</v>
      </c>
      <c r="J38" s="1">
        <f t="shared" si="3"/>
        <v>10462</v>
      </c>
      <c r="K38" s="1">
        <f t="shared" si="4"/>
        <v>13125</v>
      </c>
      <c r="L38" s="1">
        <f t="shared" si="5"/>
        <v>8474</v>
      </c>
      <c r="M38" s="1">
        <f t="shared" si="6"/>
        <v>8825</v>
      </c>
      <c r="N38" s="1">
        <f t="shared" si="7"/>
        <v>4455</v>
      </c>
      <c r="O38" s="1">
        <f t="shared" si="8"/>
        <v>91</v>
      </c>
      <c r="P38" s="1">
        <f t="shared" si="9"/>
        <v>20341</v>
      </c>
      <c r="Q38" s="1">
        <f t="shared" si="10"/>
        <v>253</v>
      </c>
      <c r="R38" s="14">
        <f t="shared" si="11"/>
        <v>91</v>
      </c>
    </row>
    <row r="39" spans="1:18" x14ac:dyDescent="0.25">
      <c r="A39" s="1" t="s">
        <v>75</v>
      </c>
      <c r="C39" s="1">
        <v>13125</v>
      </c>
      <c r="E39" s="1"/>
      <c r="F39" s="4" t="s">
        <v>76</v>
      </c>
      <c r="G39" s="14">
        <f t="shared" si="0"/>
        <v>84</v>
      </c>
      <c r="H39" s="14">
        <f t="shared" si="1"/>
        <v>105</v>
      </c>
      <c r="I39" s="1">
        <f t="shared" si="2"/>
        <v>21276</v>
      </c>
      <c r="J39" s="1">
        <f t="shared" si="3"/>
        <v>10771</v>
      </c>
      <c r="K39" s="1">
        <f t="shared" si="4"/>
        <v>15149</v>
      </c>
      <c r="L39" s="1">
        <f t="shared" si="5"/>
        <v>13427</v>
      </c>
      <c r="M39" s="1">
        <f t="shared" si="6"/>
        <v>8305</v>
      </c>
      <c r="N39" s="1">
        <f t="shared" si="7"/>
        <v>8692</v>
      </c>
      <c r="O39" s="1">
        <f t="shared" si="8"/>
        <v>84</v>
      </c>
      <c r="P39" s="1">
        <f t="shared" si="9"/>
        <v>20707</v>
      </c>
      <c r="Q39" s="1">
        <f t="shared" si="10"/>
        <v>225</v>
      </c>
      <c r="R39" s="14">
        <f t="shared" si="11"/>
        <v>91</v>
      </c>
    </row>
    <row r="40" spans="1:18" x14ac:dyDescent="0.25">
      <c r="A40" s="1" t="s">
        <v>77</v>
      </c>
      <c r="C40" s="1">
        <v>15149</v>
      </c>
      <c r="E40" s="1"/>
      <c r="F40" s="4" t="s">
        <v>78</v>
      </c>
      <c r="G40" s="14">
        <f t="shared" si="0"/>
        <v>84</v>
      </c>
      <c r="H40" s="14">
        <f t="shared" si="1"/>
        <v>98</v>
      </c>
      <c r="I40" s="1">
        <f t="shared" si="2"/>
        <v>16751</v>
      </c>
      <c r="J40" s="1">
        <f t="shared" si="3"/>
        <v>8333</v>
      </c>
      <c r="K40" s="1">
        <f t="shared" si="4"/>
        <v>12261</v>
      </c>
      <c r="L40" s="1">
        <f t="shared" si="5"/>
        <v>11924</v>
      </c>
      <c r="M40" s="1">
        <f t="shared" si="6"/>
        <v>8390</v>
      </c>
      <c r="N40" s="1">
        <f t="shared" si="7"/>
        <v>8045</v>
      </c>
      <c r="O40" s="1">
        <f t="shared" si="8"/>
        <v>91</v>
      </c>
      <c r="P40" s="1">
        <f t="shared" si="9"/>
        <v>19217</v>
      </c>
      <c r="Q40" s="1">
        <f t="shared" si="10"/>
        <v>211</v>
      </c>
      <c r="R40" s="14">
        <f t="shared" si="11"/>
        <v>84</v>
      </c>
    </row>
    <row r="41" spans="1:18" x14ac:dyDescent="0.25">
      <c r="A41" s="1" t="s">
        <v>79</v>
      </c>
      <c r="C41" s="1">
        <v>12261</v>
      </c>
      <c r="E41" s="1"/>
      <c r="F41" s="4" t="s">
        <v>80</v>
      </c>
      <c r="G41" s="14">
        <f t="shared" si="0"/>
        <v>77</v>
      </c>
      <c r="H41" s="14">
        <f t="shared" si="1"/>
        <v>77</v>
      </c>
      <c r="I41" s="1">
        <f t="shared" si="2"/>
        <v>21297</v>
      </c>
      <c r="J41" s="1">
        <f t="shared" si="3"/>
        <v>11334</v>
      </c>
      <c r="K41" s="1">
        <f t="shared" si="4"/>
        <v>11544</v>
      </c>
      <c r="L41" s="1">
        <f t="shared" si="5"/>
        <v>12619</v>
      </c>
      <c r="M41" s="1">
        <f t="shared" si="6"/>
        <v>8228</v>
      </c>
      <c r="N41" s="1">
        <f t="shared" si="7"/>
        <v>8692</v>
      </c>
      <c r="O41" s="1">
        <f t="shared" si="8"/>
        <v>70</v>
      </c>
      <c r="P41" s="1">
        <f t="shared" si="9"/>
        <v>22688</v>
      </c>
      <c r="Q41" s="1">
        <f t="shared" si="10"/>
        <v>197</v>
      </c>
      <c r="R41" s="14">
        <f t="shared" si="11"/>
        <v>63</v>
      </c>
    </row>
    <row r="42" spans="1:18" x14ac:dyDescent="0.25">
      <c r="A42" s="1" t="s">
        <v>81</v>
      </c>
      <c r="C42" s="1">
        <v>11544</v>
      </c>
      <c r="E42" s="1"/>
      <c r="F42" s="4" t="s">
        <v>82</v>
      </c>
      <c r="G42" s="14">
        <f t="shared" si="0"/>
        <v>77</v>
      </c>
      <c r="H42" s="14">
        <f t="shared" si="1"/>
        <v>63</v>
      </c>
      <c r="I42" s="14">
        <f t="shared" si="2"/>
        <v>77</v>
      </c>
      <c r="J42" s="14">
        <f t="shared" si="3"/>
        <v>84</v>
      </c>
      <c r="K42" s="14">
        <f t="shared" si="4"/>
        <v>98</v>
      </c>
      <c r="L42" s="14">
        <f t="shared" si="5"/>
        <v>91</v>
      </c>
      <c r="M42" s="14">
        <f t="shared" si="6"/>
        <v>84</v>
      </c>
      <c r="N42" s="14">
        <f t="shared" si="7"/>
        <v>77</v>
      </c>
      <c r="O42" s="14">
        <f t="shared" si="8"/>
        <v>70</v>
      </c>
      <c r="P42" s="14">
        <f t="shared" si="9"/>
        <v>70</v>
      </c>
      <c r="Q42" s="14">
        <f t="shared" si="10"/>
        <v>42</v>
      </c>
      <c r="R42" s="14">
        <f t="shared" si="11"/>
        <v>63</v>
      </c>
    </row>
    <row r="43" spans="1:18" x14ac:dyDescent="0.25">
      <c r="A43" s="1" t="s">
        <v>83</v>
      </c>
      <c r="C43" s="1">
        <v>98</v>
      </c>
      <c r="E43" s="1"/>
    </row>
    <row r="44" spans="1:18" x14ac:dyDescent="0.25">
      <c r="A44" s="1" t="s">
        <v>84</v>
      </c>
      <c r="C44" s="1">
        <v>112</v>
      </c>
    </row>
    <row r="45" spans="1:18" x14ac:dyDescent="0.25">
      <c r="A45" s="1" t="s">
        <v>85</v>
      </c>
      <c r="C45" s="1">
        <v>13006</v>
      </c>
    </row>
    <row r="46" spans="1:18" x14ac:dyDescent="0.25">
      <c r="A46" s="1" t="s">
        <v>86</v>
      </c>
      <c r="C46" s="1">
        <v>14025</v>
      </c>
    </row>
    <row r="47" spans="1:18" x14ac:dyDescent="0.25">
      <c r="A47" s="1" t="s">
        <v>87</v>
      </c>
      <c r="C47" s="1">
        <v>8474</v>
      </c>
    </row>
    <row r="48" spans="1:18" x14ac:dyDescent="0.25">
      <c r="A48" s="1" t="s">
        <v>88</v>
      </c>
      <c r="C48" s="1">
        <v>13427</v>
      </c>
    </row>
    <row r="49" spans="1:3" x14ac:dyDescent="0.25">
      <c r="A49" s="1" t="s">
        <v>89</v>
      </c>
      <c r="C49" s="1">
        <v>11924</v>
      </c>
    </row>
    <row r="50" spans="1:3" x14ac:dyDescent="0.25">
      <c r="A50" s="1" t="s">
        <v>90</v>
      </c>
      <c r="C50" s="1">
        <v>12619</v>
      </c>
    </row>
    <row r="51" spans="1:3" x14ac:dyDescent="0.25">
      <c r="A51" s="1" t="s">
        <v>91</v>
      </c>
      <c r="C51" s="1">
        <v>91</v>
      </c>
    </row>
    <row r="52" spans="1:3" x14ac:dyDescent="0.25">
      <c r="A52" s="1" t="s">
        <v>92</v>
      </c>
      <c r="C52" s="1">
        <v>105</v>
      </c>
    </row>
    <row r="53" spans="1:3" x14ac:dyDescent="0.25">
      <c r="A53" s="1" t="s">
        <v>93</v>
      </c>
      <c r="C53" s="1">
        <v>7996</v>
      </c>
    </row>
    <row r="54" spans="1:3" x14ac:dyDescent="0.25">
      <c r="A54" s="1" t="s">
        <v>94</v>
      </c>
      <c r="C54" s="1">
        <v>7687</v>
      </c>
    </row>
    <row r="55" spans="1:3" x14ac:dyDescent="0.25">
      <c r="A55" s="1" t="s">
        <v>95</v>
      </c>
      <c r="C55" s="1">
        <v>8825</v>
      </c>
    </row>
    <row r="56" spans="1:3" x14ac:dyDescent="0.25">
      <c r="A56" s="1" t="s">
        <v>96</v>
      </c>
      <c r="C56" s="1">
        <v>8305</v>
      </c>
    </row>
    <row r="57" spans="1:3" x14ac:dyDescent="0.25">
      <c r="A57" s="1" t="s">
        <v>97</v>
      </c>
      <c r="C57" s="1">
        <v>8390</v>
      </c>
    </row>
    <row r="58" spans="1:3" x14ac:dyDescent="0.25">
      <c r="A58" s="1" t="s">
        <v>98</v>
      </c>
      <c r="C58" s="1">
        <v>8228</v>
      </c>
    </row>
    <row r="59" spans="1:3" x14ac:dyDescent="0.25">
      <c r="A59" s="1" t="s">
        <v>99</v>
      </c>
      <c r="C59" s="1">
        <v>84</v>
      </c>
    </row>
    <row r="60" spans="1:3" x14ac:dyDescent="0.25">
      <c r="A60" s="1" t="s">
        <v>100</v>
      </c>
      <c r="C60" s="1">
        <v>105</v>
      </c>
    </row>
    <row r="61" spans="1:3" x14ac:dyDescent="0.25">
      <c r="A61" s="1" t="s">
        <v>101</v>
      </c>
      <c r="C61" s="1">
        <v>7715</v>
      </c>
    </row>
    <row r="62" spans="1:3" x14ac:dyDescent="0.25">
      <c r="A62" s="1" t="s">
        <v>102</v>
      </c>
      <c r="C62" s="1">
        <v>7392</v>
      </c>
    </row>
    <row r="63" spans="1:3" x14ac:dyDescent="0.25">
      <c r="A63" s="1" t="s">
        <v>103</v>
      </c>
      <c r="C63" s="1">
        <v>4455</v>
      </c>
    </row>
    <row r="64" spans="1:3" x14ac:dyDescent="0.25">
      <c r="A64" s="1" t="s">
        <v>104</v>
      </c>
      <c r="C64" s="1">
        <v>8692</v>
      </c>
    </row>
    <row r="65" spans="1:3" x14ac:dyDescent="0.25">
      <c r="A65" s="1" t="s">
        <v>105</v>
      </c>
      <c r="C65" s="1">
        <v>8045</v>
      </c>
    </row>
    <row r="66" spans="1:3" x14ac:dyDescent="0.25">
      <c r="A66" s="1" t="s">
        <v>106</v>
      </c>
      <c r="C66" s="1">
        <v>8692</v>
      </c>
    </row>
    <row r="67" spans="1:3" x14ac:dyDescent="0.25">
      <c r="A67" s="1" t="s">
        <v>107</v>
      </c>
      <c r="C67" s="1">
        <v>77</v>
      </c>
    </row>
    <row r="68" spans="1:3" x14ac:dyDescent="0.25">
      <c r="A68" s="1" t="s">
        <v>108</v>
      </c>
      <c r="C68" s="1">
        <v>119</v>
      </c>
    </row>
    <row r="69" spans="1:3" x14ac:dyDescent="0.25">
      <c r="A69" s="1" t="s">
        <v>109</v>
      </c>
      <c r="C69" s="1">
        <v>91</v>
      </c>
    </row>
    <row r="70" spans="1:3" x14ac:dyDescent="0.25">
      <c r="A70" s="1" t="s">
        <v>110</v>
      </c>
      <c r="C70" s="1">
        <v>84</v>
      </c>
    </row>
    <row r="71" spans="1:3" x14ac:dyDescent="0.25">
      <c r="A71" s="1" t="s">
        <v>111</v>
      </c>
      <c r="C71" s="1">
        <v>91</v>
      </c>
    </row>
    <row r="72" spans="1:3" x14ac:dyDescent="0.25">
      <c r="A72" s="1" t="s">
        <v>112</v>
      </c>
      <c r="C72" s="1">
        <v>84</v>
      </c>
    </row>
    <row r="73" spans="1:3" x14ac:dyDescent="0.25">
      <c r="A73" s="1" t="s">
        <v>113</v>
      </c>
      <c r="C73" s="1">
        <v>91</v>
      </c>
    </row>
    <row r="74" spans="1:3" x14ac:dyDescent="0.25">
      <c r="A74" s="1" t="s">
        <v>114</v>
      </c>
      <c r="C74" s="1">
        <v>70</v>
      </c>
    </row>
    <row r="75" spans="1:3" x14ac:dyDescent="0.25">
      <c r="A75" s="1" t="s">
        <v>115</v>
      </c>
      <c r="C75" s="1">
        <v>70</v>
      </c>
    </row>
    <row r="76" spans="1:3" x14ac:dyDescent="0.25">
      <c r="A76" s="1" t="s">
        <v>116</v>
      </c>
      <c r="C76" s="1">
        <v>91</v>
      </c>
    </row>
    <row r="77" spans="1:3" x14ac:dyDescent="0.25">
      <c r="A77" s="1" t="s">
        <v>117</v>
      </c>
      <c r="C77" s="1">
        <v>17882</v>
      </c>
    </row>
    <row r="78" spans="1:3" x14ac:dyDescent="0.25">
      <c r="A78" s="1" t="s">
        <v>118</v>
      </c>
      <c r="C78" s="1">
        <v>19857</v>
      </c>
    </row>
    <row r="79" spans="1:3" x14ac:dyDescent="0.25">
      <c r="A79" s="1" t="s">
        <v>119</v>
      </c>
      <c r="C79" s="1">
        <v>20341</v>
      </c>
    </row>
    <row r="80" spans="1:3" x14ac:dyDescent="0.25">
      <c r="A80" s="1" t="s">
        <v>120</v>
      </c>
      <c r="C80" s="1">
        <v>20707</v>
      </c>
    </row>
    <row r="81" spans="1:3" x14ac:dyDescent="0.25">
      <c r="A81" s="1" t="s">
        <v>121</v>
      </c>
      <c r="C81" s="1">
        <v>19217</v>
      </c>
    </row>
    <row r="82" spans="1:3" x14ac:dyDescent="0.25">
      <c r="A82" s="1" t="s">
        <v>122</v>
      </c>
      <c r="C82" s="1">
        <v>22688</v>
      </c>
    </row>
    <row r="83" spans="1:3" x14ac:dyDescent="0.25">
      <c r="A83" s="1" t="s">
        <v>123</v>
      </c>
      <c r="C83" s="1">
        <v>70</v>
      </c>
    </row>
    <row r="84" spans="1:3" x14ac:dyDescent="0.25">
      <c r="A84" s="1" t="s">
        <v>124</v>
      </c>
      <c r="C84" s="1">
        <v>77</v>
      </c>
    </row>
    <row r="85" spans="1:3" x14ac:dyDescent="0.25">
      <c r="A85" s="1" t="s">
        <v>125</v>
      </c>
      <c r="C85" s="1">
        <v>211</v>
      </c>
    </row>
    <row r="86" spans="1:3" x14ac:dyDescent="0.25">
      <c r="A86" s="1" t="s">
        <v>126</v>
      </c>
      <c r="C86" s="1">
        <v>225</v>
      </c>
    </row>
    <row r="87" spans="1:3" x14ac:dyDescent="0.25">
      <c r="A87" s="1" t="s">
        <v>127</v>
      </c>
      <c r="C87" s="1">
        <v>253</v>
      </c>
    </row>
    <row r="88" spans="1:3" x14ac:dyDescent="0.25">
      <c r="A88" s="1" t="s">
        <v>128</v>
      </c>
      <c r="C88" s="1">
        <v>225</v>
      </c>
    </row>
    <row r="89" spans="1:3" x14ac:dyDescent="0.25">
      <c r="A89" s="1" t="s">
        <v>129</v>
      </c>
      <c r="C89" s="1">
        <v>211</v>
      </c>
    </row>
    <row r="90" spans="1:3" x14ac:dyDescent="0.25">
      <c r="A90" s="1" t="s">
        <v>130</v>
      </c>
      <c r="C90" s="1">
        <v>197</v>
      </c>
    </row>
    <row r="91" spans="1:3" x14ac:dyDescent="0.25">
      <c r="A91" s="1" t="s">
        <v>131</v>
      </c>
      <c r="C91" s="1">
        <v>42</v>
      </c>
    </row>
    <row r="92" spans="1:3" x14ac:dyDescent="0.25">
      <c r="A92" s="1" t="s">
        <v>132</v>
      </c>
      <c r="C92" s="1">
        <v>49</v>
      </c>
    </row>
    <row r="93" spans="1:3" x14ac:dyDescent="0.25">
      <c r="A93" s="1" t="s">
        <v>133</v>
      </c>
      <c r="C93" s="1">
        <v>91</v>
      </c>
    </row>
    <row r="94" spans="1:3" x14ac:dyDescent="0.25">
      <c r="A94" s="1" t="s">
        <v>134</v>
      </c>
      <c r="C94" s="1">
        <v>77</v>
      </c>
    </row>
    <row r="95" spans="1:3" x14ac:dyDescent="0.25">
      <c r="A95" s="1" t="s">
        <v>135</v>
      </c>
      <c r="C95" s="1">
        <v>91</v>
      </c>
    </row>
    <row r="96" spans="1:3" x14ac:dyDescent="0.25">
      <c r="A96" s="1" t="s">
        <v>136</v>
      </c>
      <c r="C96" s="1">
        <v>91</v>
      </c>
    </row>
    <row r="97" spans="1:3" x14ac:dyDescent="0.25">
      <c r="A97" s="1" t="s">
        <v>137</v>
      </c>
      <c r="C97" s="1">
        <v>84</v>
      </c>
    </row>
    <row r="98" spans="1:3" x14ac:dyDescent="0.25">
      <c r="A98" s="1" t="s">
        <v>138</v>
      </c>
      <c r="C98" s="1">
        <v>63</v>
      </c>
    </row>
    <row r="99" spans="1:3" x14ac:dyDescent="0.25">
      <c r="A99" s="1" t="s">
        <v>139</v>
      </c>
      <c r="C99" s="1">
        <v>63</v>
      </c>
    </row>
    <row r="101" spans="1:3" x14ac:dyDescent="0.25">
      <c r="A101" s="1" t="s">
        <v>166</v>
      </c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101"/>
  <sheetViews>
    <sheetView topLeftCell="A16" workbookViewId="0">
      <selection activeCell="N33" sqref="N33"/>
    </sheetView>
  </sheetViews>
  <sheetFormatPr defaultRowHeight="15" x14ac:dyDescent="0.25"/>
  <cols>
    <col min="5" max="5" width="24.140625" customWidth="1"/>
    <col min="6" max="6" width="10.28515625" customWidth="1"/>
    <col min="7" max="7" width="14.140625" customWidth="1"/>
    <col min="8" max="8" width="12.42578125" customWidth="1"/>
    <col min="9" max="9" width="11.85546875" customWidth="1"/>
    <col min="10" max="10" width="10.140625" bestFit="1" customWidth="1"/>
    <col min="15" max="17" width="14.140625" bestFit="1" customWidth="1"/>
    <col min="19" max="20" width="12.85546875" bestFit="1" customWidth="1"/>
  </cols>
  <sheetData>
    <row r="1" spans="1:7" x14ac:dyDescent="0.25">
      <c r="A1" s="27">
        <v>0.50736111111111104</v>
      </c>
    </row>
    <row r="2" spans="1:7" ht="18.75" x14ac:dyDescent="0.3">
      <c r="A2" s="1" t="s">
        <v>0</v>
      </c>
      <c r="E2" s="2" t="s">
        <v>1</v>
      </c>
    </row>
    <row r="3" spans="1:7" x14ac:dyDescent="0.25">
      <c r="A3" s="1" t="s">
        <v>2</v>
      </c>
      <c r="B3" s="1" t="s">
        <v>3</v>
      </c>
      <c r="C3" s="1">
        <v>0</v>
      </c>
    </row>
    <row r="4" spans="1:7" ht="15.75" x14ac:dyDescent="0.25">
      <c r="A4" s="1" t="s">
        <v>4</v>
      </c>
      <c r="C4" s="1">
        <v>63</v>
      </c>
      <c r="E4" s="3" t="s">
        <v>5</v>
      </c>
    </row>
    <row r="5" spans="1:7" x14ac:dyDescent="0.25">
      <c r="A5" s="1" t="s">
        <v>6</v>
      </c>
      <c r="C5" s="1">
        <v>70</v>
      </c>
    </row>
    <row r="6" spans="1:7" x14ac:dyDescent="0.25">
      <c r="A6" s="1" t="s">
        <v>7</v>
      </c>
      <c r="C6" s="1">
        <v>56</v>
      </c>
    </row>
    <row r="7" spans="1:7" x14ac:dyDescent="0.25">
      <c r="A7" s="1" t="s">
        <v>8</v>
      </c>
      <c r="C7" s="1">
        <v>70</v>
      </c>
      <c r="E7" s="4"/>
    </row>
    <row r="8" spans="1:7" x14ac:dyDescent="0.25">
      <c r="A8" s="1" t="s">
        <v>9</v>
      </c>
      <c r="C8" s="1">
        <v>63</v>
      </c>
      <c r="E8" t="s">
        <v>10</v>
      </c>
      <c r="G8" s="5">
        <v>44753</v>
      </c>
    </row>
    <row r="9" spans="1:7" ht="15.75" x14ac:dyDescent="0.25">
      <c r="A9" s="1" t="s">
        <v>11</v>
      </c>
      <c r="C9" s="1">
        <v>63</v>
      </c>
      <c r="E9" t="s">
        <v>12</v>
      </c>
      <c r="F9" s="6" t="s">
        <v>13</v>
      </c>
      <c r="G9" s="7">
        <f>G8</f>
        <v>44753</v>
      </c>
    </row>
    <row r="10" spans="1:7" x14ac:dyDescent="0.25">
      <c r="A10" s="1" t="s">
        <v>14</v>
      </c>
      <c r="C10" s="1">
        <v>70</v>
      </c>
      <c r="F10" t="s">
        <v>15</v>
      </c>
      <c r="G10" s="5">
        <f>G9+1</f>
        <v>44754</v>
      </c>
    </row>
    <row r="11" spans="1:7" x14ac:dyDescent="0.25">
      <c r="A11" s="1" t="s">
        <v>16</v>
      </c>
      <c r="C11" s="1">
        <v>49</v>
      </c>
      <c r="F11" t="s">
        <v>17</v>
      </c>
      <c r="G11" s="5">
        <f>G10</f>
        <v>44754</v>
      </c>
    </row>
    <row r="12" spans="1:7" x14ac:dyDescent="0.25">
      <c r="A12" s="1" t="s">
        <v>18</v>
      </c>
      <c r="C12" s="1">
        <v>105</v>
      </c>
      <c r="F12" s="8" t="s">
        <v>19</v>
      </c>
      <c r="G12" s="5">
        <f>G11+1</f>
        <v>44755</v>
      </c>
    </row>
    <row r="13" spans="1:7" x14ac:dyDescent="0.25">
      <c r="A13" s="1" t="s">
        <v>20</v>
      </c>
      <c r="C13" s="1">
        <v>77</v>
      </c>
      <c r="F13" t="s">
        <v>21</v>
      </c>
      <c r="G13" s="5">
        <f>G12</f>
        <v>44755</v>
      </c>
    </row>
    <row r="14" spans="1:7" x14ac:dyDescent="0.25">
      <c r="A14" s="1" t="s">
        <v>22</v>
      </c>
      <c r="C14" s="1">
        <v>98</v>
      </c>
      <c r="F14" t="s">
        <v>23</v>
      </c>
      <c r="G14" s="5">
        <f>G13+1</f>
        <v>44756</v>
      </c>
    </row>
    <row r="15" spans="1:7" x14ac:dyDescent="0.25">
      <c r="A15" s="1" t="s">
        <v>24</v>
      </c>
      <c r="C15" s="1">
        <v>105</v>
      </c>
      <c r="F15" t="s">
        <v>25</v>
      </c>
      <c r="G15" s="5">
        <f>G14</f>
        <v>44756</v>
      </c>
    </row>
    <row r="16" spans="1:7" x14ac:dyDescent="0.25">
      <c r="A16" s="1" t="s">
        <v>26</v>
      </c>
      <c r="C16" s="1">
        <v>98</v>
      </c>
    </row>
    <row r="17" spans="1:19" x14ac:dyDescent="0.25">
      <c r="A17" s="1" t="s">
        <v>27</v>
      </c>
      <c r="C17" s="1">
        <v>91</v>
      </c>
      <c r="E17" t="s">
        <v>28</v>
      </c>
      <c r="F17" t="s">
        <v>29</v>
      </c>
    </row>
    <row r="18" spans="1:19" x14ac:dyDescent="0.25">
      <c r="A18" s="1" t="s">
        <v>30</v>
      </c>
      <c r="C18" s="1">
        <v>77</v>
      </c>
      <c r="E18" t="s">
        <v>31</v>
      </c>
      <c r="F18" t="s">
        <v>32</v>
      </c>
    </row>
    <row r="19" spans="1:19" x14ac:dyDescent="0.25">
      <c r="A19" s="1" t="s">
        <v>33</v>
      </c>
      <c r="C19" s="1">
        <v>70</v>
      </c>
    </row>
    <row r="20" spans="1:19" x14ac:dyDescent="0.25">
      <c r="A20" s="1" t="s">
        <v>34</v>
      </c>
      <c r="C20" s="1">
        <v>91</v>
      </c>
      <c r="E20" s="4" t="s">
        <v>35</v>
      </c>
      <c r="S20" s="1"/>
    </row>
    <row r="21" spans="1:19" x14ac:dyDescent="0.25">
      <c r="A21" s="1" t="s">
        <v>36</v>
      </c>
      <c r="C21" s="1">
        <v>17088</v>
      </c>
      <c r="E21" t="s">
        <v>37</v>
      </c>
      <c r="F21" t="s">
        <v>38</v>
      </c>
      <c r="I21" s="9" t="s">
        <v>39</v>
      </c>
      <c r="J21" s="5">
        <v>44700</v>
      </c>
      <c r="S21" s="1"/>
    </row>
    <row r="22" spans="1:19" x14ac:dyDescent="0.25">
      <c r="A22" s="1" t="s">
        <v>40</v>
      </c>
      <c r="C22" s="1">
        <v>19744</v>
      </c>
      <c r="E22" t="s">
        <v>41</v>
      </c>
      <c r="F22" s="5">
        <v>44711</v>
      </c>
      <c r="S22" s="1"/>
    </row>
    <row r="23" spans="1:19" x14ac:dyDescent="0.25">
      <c r="A23" s="1" t="s">
        <v>42</v>
      </c>
      <c r="C23" s="1">
        <v>18915</v>
      </c>
      <c r="E23" t="s">
        <v>43</v>
      </c>
      <c r="F23" t="s">
        <v>44</v>
      </c>
      <c r="S23" s="1"/>
    </row>
    <row r="24" spans="1:19" x14ac:dyDescent="0.25">
      <c r="A24" s="1" t="s">
        <v>45</v>
      </c>
      <c r="C24" s="1">
        <v>20264</v>
      </c>
      <c r="E24" t="s">
        <v>46</v>
      </c>
      <c r="F24">
        <f>G8-J21</f>
        <v>53</v>
      </c>
      <c r="G24" t="s">
        <v>47</v>
      </c>
      <c r="S24" s="1"/>
    </row>
    <row r="25" spans="1:19" x14ac:dyDescent="0.25">
      <c r="A25" s="1" t="s">
        <v>48</v>
      </c>
      <c r="C25" s="1">
        <v>16006</v>
      </c>
      <c r="E25" t="s">
        <v>49</v>
      </c>
      <c r="F25" t="s">
        <v>151</v>
      </c>
      <c r="S25" s="1"/>
    </row>
    <row r="26" spans="1:19" x14ac:dyDescent="0.25">
      <c r="A26" s="1" t="s">
        <v>50</v>
      </c>
      <c r="C26" s="1">
        <v>20215</v>
      </c>
      <c r="S26" s="1"/>
    </row>
    <row r="27" spans="1:19" x14ac:dyDescent="0.25">
      <c r="A27" s="1" t="s">
        <v>51</v>
      </c>
      <c r="C27" s="1">
        <v>70</v>
      </c>
      <c r="E27" s="4" t="s">
        <v>52</v>
      </c>
      <c r="F27" t="s">
        <v>53</v>
      </c>
      <c r="S27" s="1"/>
    </row>
    <row r="28" spans="1:19" x14ac:dyDescent="0.25">
      <c r="A28" s="1" t="s">
        <v>54</v>
      </c>
      <c r="C28" s="1">
        <v>91</v>
      </c>
      <c r="F28" t="s">
        <v>55</v>
      </c>
    </row>
    <row r="29" spans="1:19" x14ac:dyDescent="0.25">
      <c r="A29" s="1" t="s">
        <v>56</v>
      </c>
      <c r="C29" s="1">
        <v>10392</v>
      </c>
    </row>
    <row r="30" spans="1:19" x14ac:dyDescent="0.25">
      <c r="A30" s="1" t="s">
        <v>57</v>
      </c>
      <c r="C30" s="1">
        <v>10610</v>
      </c>
    </row>
    <row r="31" spans="1:19" x14ac:dyDescent="0.25">
      <c r="A31" s="1" t="s">
        <v>58</v>
      </c>
      <c r="C31" s="1">
        <v>8312</v>
      </c>
      <c r="E31" s="1"/>
    </row>
    <row r="32" spans="1:19" x14ac:dyDescent="0.25">
      <c r="A32" s="1" t="s">
        <v>59</v>
      </c>
      <c r="C32" s="1">
        <v>8115</v>
      </c>
      <c r="E32" s="1"/>
    </row>
    <row r="33" spans="1:18" ht="45" x14ac:dyDescent="0.25">
      <c r="A33" s="1" t="s">
        <v>60</v>
      </c>
      <c r="C33" s="1">
        <v>6373</v>
      </c>
      <c r="E33" s="1"/>
      <c r="F33" s="10" t="s">
        <v>61</v>
      </c>
      <c r="G33" s="11" t="s">
        <v>62</v>
      </c>
      <c r="H33" s="12" t="s">
        <v>62</v>
      </c>
      <c r="I33" s="12" t="s">
        <v>152</v>
      </c>
      <c r="J33" s="12" t="s">
        <v>153</v>
      </c>
      <c r="K33" s="12" t="s">
        <v>154</v>
      </c>
      <c r="L33" s="12" t="s">
        <v>155</v>
      </c>
      <c r="M33" s="12" t="s">
        <v>156</v>
      </c>
      <c r="N33" s="12" t="s">
        <v>170</v>
      </c>
      <c r="O33" s="12" t="s">
        <v>63</v>
      </c>
      <c r="P33" s="12" t="s">
        <v>152</v>
      </c>
      <c r="Q33" s="12" t="s">
        <v>64</v>
      </c>
      <c r="R33" s="11" t="s">
        <v>65</v>
      </c>
    </row>
    <row r="34" spans="1:18" x14ac:dyDescent="0.25">
      <c r="A34" s="1" t="s">
        <v>66</v>
      </c>
      <c r="C34" s="1">
        <v>8530</v>
      </c>
      <c r="E34" s="1"/>
      <c r="G34" s="13">
        <v>1</v>
      </c>
      <c r="H34" s="13">
        <v>2</v>
      </c>
      <c r="I34" s="13">
        <v>3</v>
      </c>
      <c r="J34" s="13">
        <v>4</v>
      </c>
      <c r="K34" s="13">
        <v>5</v>
      </c>
      <c r="L34" s="13">
        <v>6</v>
      </c>
      <c r="M34" s="13">
        <v>7</v>
      </c>
      <c r="N34" s="13">
        <v>8</v>
      </c>
      <c r="O34" s="13">
        <v>9</v>
      </c>
      <c r="P34" s="13">
        <v>10</v>
      </c>
      <c r="Q34" s="13">
        <v>11</v>
      </c>
      <c r="R34" s="13">
        <v>12</v>
      </c>
    </row>
    <row r="35" spans="1:18" x14ac:dyDescent="0.25">
      <c r="A35" s="1" t="s">
        <v>67</v>
      </c>
      <c r="C35" s="1">
        <v>70</v>
      </c>
      <c r="E35" s="1"/>
      <c r="F35" s="4" t="s">
        <v>68</v>
      </c>
      <c r="G35" s="14">
        <f t="shared" ref="G35:G42" si="0">C4</f>
        <v>63</v>
      </c>
      <c r="H35" s="14">
        <f t="shared" ref="H35:H42" si="1">C12</f>
        <v>105</v>
      </c>
      <c r="I35" s="14">
        <f t="shared" ref="I35:I42" si="2">C20</f>
        <v>91</v>
      </c>
      <c r="J35" s="14">
        <f t="shared" ref="J35:J42" si="3">C28</f>
        <v>91</v>
      </c>
      <c r="K35" s="14">
        <f t="shared" ref="K35:K42" si="4">C36</f>
        <v>98</v>
      </c>
      <c r="L35" s="14">
        <f t="shared" ref="L35:L42" si="5">C44</f>
        <v>112</v>
      </c>
      <c r="M35" s="14">
        <f t="shared" ref="M35:M42" si="6">C52</f>
        <v>91</v>
      </c>
      <c r="N35" s="14">
        <f t="shared" ref="N35:N42" si="7">C60</f>
        <v>98</v>
      </c>
      <c r="O35" s="14">
        <f t="shared" ref="O35:O42" si="8">C68</f>
        <v>98</v>
      </c>
      <c r="P35" s="14">
        <f t="shared" ref="P35:P42" si="9">C76</f>
        <v>70</v>
      </c>
      <c r="Q35" s="14">
        <f t="shared" ref="Q35:Q42" si="10">C84</f>
        <v>56</v>
      </c>
      <c r="R35" s="14">
        <f t="shared" ref="R35:R42" si="11">C92</f>
        <v>56</v>
      </c>
    </row>
    <row r="36" spans="1:18" x14ac:dyDescent="0.25">
      <c r="A36" s="1" t="s">
        <v>69</v>
      </c>
      <c r="C36" s="1">
        <v>98</v>
      </c>
      <c r="E36" s="1"/>
      <c r="F36" s="4" t="s">
        <v>70</v>
      </c>
      <c r="G36" s="14">
        <f t="shared" si="0"/>
        <v>70</v>
      </c>
      <c r="H36" s="14">
        <f t="shared" si="1"/>
        <v>77</v>
      </c>
      <c r="I36" s="1">
        <f t="shared" si="2"/>
        <v>17088</v>
      </c>
      <c r="J36" s="1">
        <f t="shared" si="3"/>
        <v>10392</v>
      </c>
      <c r="K36" s="1">
        <f t="shared" si="4"/>
        <v>10940</v>
      </c>
      <c r="L36" s="1">
        <f t="shared" si="5"/>
        <v>10230</v>
      </c>
      <c r="M36" s="1">
        <f t="shared" si="6"/>
        <v>7567</v>
      </c>
      <c r="N36" s="1">
        <f t="shared" si="7"/>
        <v>7687</v>
      </c>
      <c r="O36" s="1">
        <f t="shared" si="8"/>
        <v>70</v>
      </c>
      <c r="P36" s="1">
        <f t="shared" si="9"/>
        <v>17285</v>
      </c>
      <c r="Q36" s="1">
        <f t="shared" si="10"/>
        <v>218</v>
      </c>
      <c r="R36" s="14">
        <f t="shared" si="11"/>
        <v>70</v>
      </c>
    </row>
    <row r="37" spans="1:18" x14ac:dyDescent="0.25">
      <c r="A37" s="1" t="s">
        <v>71</v>
      </c>
      <c r="C37" s="1">
        <v>10940</v>
      </c>
      <c r="E37" s="1"/>
      <c r="F37" s="4" t="s">
        <v>72</v>
      </c>
      <c r="G37" s="14">
        <f t="shared" si="0"/>
        <v>56</v>
      </c>
      <c r="H37" s="14">
        <f t="shared" si="1"/>
        <v>98</v>
      </c>
      <c r="I37" s="1">
        <f t="shared" si="2"/>
        <v>19744</v>
      </c>
      <c r="J37" s="1">
        <f t="shared" si="3"/>
        <v>10610</v>
      </c>
      <c r="K37" s="1">
        <f t="shared" si="4"/>
        <v>11313</v>
      </c>
      <c r="L37" s="1">
        <f t="shared" si="5"/>
        <v>10743</v>
      </c>
      <c r="M37" s="1">
        <f t="shared" si="6"/>
        <v>7237</v>
      </c>
      <c r="N37" s="1">
        <f t="shared" si="7"/>
        <v>7329</v>
      </c>
      <c r="O37" s="1">
        <f t="shared" si="8"/>
        <v>91</v>
      </c>
      <c r="P37" s="1">
        <f t="shared" si="9"/>
        <v>19126</v>
      </c>
      <c r="Q37" s="1">
        <f t="shared" si="10"/>
        <v>204</v>
      </c>
      <c r="R37" s="14">
        <f t="shared" si="11"/>
        <v>77</v>
      </c>
    </row>
    <row r="38" spans="1:18" x14ac:dyDescent="0.25">
      <c r="A38" s="1" t="s">
        <v>73</v>
      </c>
      <c r="C38" s="1">
        <v>11313</v>
      </c>
      <c r="E38" s="1"/>
      <c r="F38" s="4" t="s">
        <v>74</v>
      </c>
      <c r="G38" s="14">
        <f t="shared" si="0"/>
        <v>70</v>
      </c>
      <c r="H38" s="14">
        <f t="shared" si="1"/>
        <v>105</v>
      </c>
      <c r="I38" s="1">
        <f t="shared" si="2"/>
        <v>18915</v>
      </c>
      <c r="J38" s="1">
        <f t="shared" si="3"/>
        <v>8312</v>
      </c>
      <c r="K38" s="1">
        <f t="shared" si="4"/>
        <v>10132</v>
      </c>
      <c r="L38" s="1">
        <f t="shared" si="5"/>
        <v>6253</v>
      </c>
      <c r="M38" s="1">
        <f t="shared" si="6"/>
        <v>8375</v>
      </c>
      <c r="N38" s="1">
        <f t="shared" si="7"/>
        <v>4546</v>
      </c>
      <c r="O38" s="1">
        <f t="shared" si="8"/>
        <v>70</v>
      </c>
      <c r="P38" s="1">
        <f t="shared" si="9"/>
        <v>19786</v>
      </c>
      <c r="Q38" s="1">
        <f t="shared" si="10"/>
        <v>218</v>
      </c>
      <c r="R38" s="14">
        <f t="shared" si="11"/>
        <v>91</v>
      </c>
    </row>
    <row r="39" spans="1:18" x14ac:dyDescent="0.25">
      <c r="A39" s="1" t="s">
        <v>75</v>
      </c>
      <c r="C39" s="1">
        <v>10132</v>
      </c>
      <c r="E39" s="1"/>
      <c r="F39" s="4" t="s">
        <v>76</v>
      </c>
      <c r="G39" s="14">
        <f t="shared" si="0"/>
        <v>63</v>
      </c>
      <c r="H39" s="14">
        <f t="shared" si="1"/>
        <v>98</v>
      </c>
      <c r="I39" s="1">
        <f t="shared" si="2"/>
        <v>20264</v>
      </c>
      <c r="J39" s="1">
        <f t="shared" si="3"/>
        <v>8115</v>
      </c>
      <c r="K39" s="1">
        <f t="shared" si="4"/>
        <v>11924</v>
      </c>
      <c r="L39" s="1">
        <f t="shared" si="5"/>
        <v>10561</v>
      </c>
      <c r="M39" s="1">
        <f t="shared" si="6"/>
        <v>7975</v>
      </c>
      <c r="N39" s="1">
        <f t="shared" si="7"/>
        <v>8846</v>
      </c>
      <c r="O39" s="1">
        <f t="shared" si="8"/>
        <v>70</v>
      </c>
      <c r="P39" s="1">
        <f t="shared" si="9"/>
        <v>20299</v>
      </c>
      <c r="Q39" s="1">
        <f t="shared" si="10"/>
        <v>225</v>
      </c>
      <c r="R39" s="14">
        <f t="shared" si="11"/>
        <v>77</v>
      </c>
    </row>
    <row r="40" spans="1:18" x14ac:dyDescent="0.25">
      <c r="A40" s="1" t="s">
        <v>77</v>
      </c>
      <c r="C40" s="1">
        <v>11924</v>
      </c>
      <c r="E40" s="1"/>
      <c r="F40" s="4" t="s">
        <v>78</v>
      </c>
      <c r="G40" s="14">
        <f t="shared" si="0"/>
        <v>63</v>
      </c>
      <c r="H40" s="14">
        <f t="shared" si="1"/>
        <v>91</v>
      </c>
      <c r="I40" s="1">
        <f t="shared" si="2"/>
        <v>16006</v>
      </c>
      <c r="J40" s="1">
        <f t="shared" si="3"/>
        <v>6373</v>
      </c>
      <c r="K40" s="1">
        <f t="shared" si="4"/>
        <v>9422</v>
      </c>
      <c r="L40" s="1">
        <f t="shared" si="5"/>
        <v>9141</v>
      </c>
      <c r="M40" s="1">
        <f t="shared" si="6"/>
        <v>8059</v>
      </c>
      <c r="N40" s="1">
        <f t="shared" si="7"/>
        <v>8017</v>
      </c>
      <c r="O40" s="1">
        <f t="shared" si="8"/>
        <v>84</v>
      </c>
      <c r="P40" s="1">
        <f t="shared" si="9"/>
        <v>18852</v>
      </c>
      <c r="Q40" s="1">
        <f t="shared" si="10"/>
        <v>218</v>
      </c>
      <c r="R40" s="14">
        <f t="shared" si="11"/>
        <v>70</v>
      </c>
    </row>
    <row r="41" spans="1:18" x14ac:dyDescent="0.25">
      <c r="A41" s="1" t="s">
        <v>79</v>
      </c>
      <c r="C41" s="1">
        <v>9422</v>
      </c>
      <c r="E41" s="1"/>
      <c r="F41" s="4" t="s">
        <v>80</v>
      </c>
      <c r="G41" s="14">
        <f t="shared" si="0"/>
        <v>70</v>
      </c>
      <c r="H41" s="14">
        <f t="shared" si="1"/>
        <v>77</v>
      </c>
      <c r="I41" s="1">
        <f t="shared" si="2"/>
        <v>20215</v>
      </c>
      <c r="J41" s="1">
        <f t="shared" si="3"/>
        <v>8530</v>
      </c>
      <c r="K41" s="1">
        <f t="shared" si="4"/>
        <v>8783</v>
      </c>
      <c r="L41" s="1">
        <f t="shared" si="5"/>
        <v>9963</v>
      </c>
      <c r="M41" s="1">
        <f t="shared" si="6"/>
        <v>7891</v>
      </c>
      <c r="N41" s="1">
        <f t="shared" si="7"/>
        <v>8776</v>
      </c>
      <c r="O41" s="1">
        <f t="shared" si="8"/>
        <v>70</v>
      </c>
      <c r="P41" s="1">
        <f t="shared" si="9"/>
        <v>21775</v>
      </c>
      <c r="Q41" s="1">
        <f t="shared" si="10"/>
        <v>239</v>
      </c>
      <c r="R41" s="14">
        <f t="shared" si="11"/>
        <v>42</v>
      </c>
    </row>
    <row r="42" spans="1:18" x14ac:dyDescent="0.25">
      <c r="A42" s="1" t="s">
        <v>81</v>
      </c>
      <c r="C42" s="1">
        <v>8783</v>
      </c>
      <c r="E42" s="1"/>
      <c r="F42" s="4" t="s">
        <v>82</v>
      </c>
      <c r="G42" s="14">
        <f t="shared" si="0"/>
        <v>49</v>
      </c>
      <c r="H42" s="14">
        <f t="shared" si="1"/>
        <v>70</v>
      </c>
      <c r="I42" s="14">
        <f t="shared" si="2"/>
        <v>70</v>
      </c>
      <c r="J42" s="14">
        <f t="shared" si="3"/>
        <v>70</v>
      </c>
      <c r="K42" s="14">
        <f t="shared" si="4"/>
        <v>77</v>
      </c>
      <c r="L42" s="14">
        <f t="shared" si="5"/>
        <v>77</v>
      </c>
      <c r="M42" s="14">
        <f t="shared" si="6"/>
        <v>77</v>
      </c>
      <c r="N42" s="14">
        <f t="shared" si="7"/>
        <v>84</v>
      </c>
      <c r="O42" s="14">
        <f t="shared" si="8"/>
        <v>56</v>
      </c>
      <c r="P42" s="14">
        <f t="shared" si="9"/>
        <v>63</v>
      </c>
      <c r="Q42" s="14">
        <f t="shared" si="10"/>
        <v>42</v>
      </c>
      <c r="R42" s="14">
        <f t="shared" si="11"/>
        <v>49</v>
      </c>
    </row>
    <row r="43" spans="1:18" x14ac:dyDescent="0.25">
      <c r="A43" s="1" t="s">
        <v>83</v>
      </c>
      <c r="C43" s="1">
        <v>77</v>
      </c>
      <c r="E43" s="1"/>
    </row>
    <row r="44" spans="1:18" x14ac:dyDescent="0.25">
      <c r="A44" s="1" t="s">
        <v>84</v>
      </c>
      <c r="C44" s="1">
        <v>112</v>
      </c>
    </row>
    <row r="45" spans="1:18" x14ac:dyDescent="0.25">
      <c r="A45" s="1" t="s">
        <v>85</v>
      </c>
      <c r="C45" s="1">
        <v>10230</v>
      </c>
    </row>
    <row r="46" spans="1:18" x14ac:dyDescent="0.25">
      <c r="A46" s="1" t="s">
        <v>86</v>
      </c>
      <c r="C46" s="1">
        <v>10743</v>
      </c>
    </row>
    <row r="47" spans="1:18" x14ac:dyDescent="0.25">
      <c r="A47" s="1" t="s">
        <v>87</v>
      </c>
      <c r="C47" s="1">
        <v>6253</v>
      </c>
    </row>
    <row r="48" spans="1:18" x14ac:dyDescent="0.25">
      <c r="A48" s="1" t="s">
        <v>88</v>
      </c>
      <c r="C48" s="1">
        <v>10561</v>
      </c>
    </row>
    <row r="49" spans="1:3" x14ac:dyDescent="0.25">
      <c r="A49" s="1" t="s">
        <v>89</v>
      </c>
      <c r="C49" s="1">
        <v>9141</v>
      </c>
    </row>
    <row r="50" spans="1:3" x14ac:dyDescent="0.25">
      <c r="A50" s="1" t="s">
        <v>90</v>
      </c>
      <c r="C50" s="1">
        <v>9963</v>
      </c>
    </row>
    <row r="51" spans="1:3" x14ac:dyDescent="0.25">
      <c r="A51" s="1" t="s">
        <v>91</v>
      </c>
      <c r="C51" s="1">
        <v>77</v>
      </c>
    </row>
    <row r="52" spans="1:3" x14ac:dyDescent="0.25">
      <c r="A52" s="1" t="s">
        <v>92</v>
      </c>
      <c r="C52" s="1">
        <v>91</v>
      </c>
    </row>
    <row r="53" spans="1:3" x14ac:dyDescent="0.25">
      <c r="A53" s="1" t="s">
        <v>93</v>
      </c>
      <c r="C53" s="1">
        <v>7567</v>
      </c>
    </row>
    <row r="54" spans="1:3" x14ac:dyDescent="0.25">
      <c r="A54" s="1" t="s">
        <v>94</v>
      </c>
      <c r="C54" s="1">
        <v>7237</v>
      </c>
    </row>
    <row r="55" spans="1:3" x14ac:dyDescent="0.25">
      <c r="A55" s="1" t="s">
        <v>95</v>
      </c>
      <c r="C55" s="1">
        <v>8375</v>
      </c>
    </row>
    <row r="56" spans="1:3" x14ac:dyDescent="0.25">
      <c r="A56" s="1" t="s">
        <v>96</v>
      </c>
      <c r="C56" s="1">
        <v>7975</v>
      </c>
    </row>
    <row r="57" spans="1:3" x14ac:dyDescent="0.25">
      <c r="A57" s="1" t="s">
        <v>97</v>
      </c>
      <c r="C57" s="1">
        <v>8059</v>
      </c>
    </row>
    <row r="58" spans="1:3" x14ac:dyDescent="0.25">
      <c r="A58" s="1" t="s">
        <v>98</v>
      </c>
      <c r="C58" s="1">
        <v>7891</v>
      </c>
    </row>
    <row r="59" spans="1:3" x14ac:dyDescent="0.25">
      <c r="A59" s="1" t="s">
        <v>99</v>
      </c>
      <c r="C59" s="1">
        <v>77</v>
      </c>
    </row>
    <row r="60" spans="1:3" x14ac:dyDescent="0.25">
      <c r="A60" s="1" t="s">
        <v>100</v>
      </c>
      <c r="C60" s="1">
        <v>98</v>
      </c>
    </row>
    <row r="61" spans="1:3" x14ac:dyDescent="0.25">
      <c r="A61" s="1" t="s">
        <v>101</v>
      </c>
      <c r="C61" s="1">
        <v>7687</v>
      </c>
    </row>
    <row r="62" spans="1:3" x14ac:dyDescent="0.25">
      <c r="A62" s="1" t="s">
        <v>102</v>
      </c>
      <c r="C62" s="1">
        <v>7329</v>
      </c>
    </row>
    <row r="63" spans="1:3" x14ac:dyDescent="0.25">
      <c r="A63" s="1" t="s">
        <v>103</v>
      </c>
      <c r="C63" s="1">
        <v>4546</v>
      </c>
    </row>
    <row r="64" spans="1:3" x14ac:dyDescent="0.25">
      <c r="A64" s="1" t="s">
        <v>104</v>
      </c>
      <c r="C64" s="1">
        <v>8846</v>
      </c>
    </row>
    <row r="65" spans="1:3" x14ac:dyDescent="0.25">
      <c r="A65" s="1" t="s">
        <v>105</v>
      </c>
      <c r="C65" s="1">
        <v>8017</v>
      </c>
    </row>
    <row r="66" spans="1:3" x14ac:dyDescent="0.25">
      <c r="A66" s="1" t="s">
        <v>106</v>
      </c>
      <c r="C66" s="1">
        <v>8776</v>
      </c>
    </row>
    <row r="67" spans="1:3" x14ac:dyDescent="0.25">
      <c r="A67" s="1" t="s">
        <v>107</v>
      </c>
      <c r="C67" s="1">
        <v>84</v>
      </c>
    </row>
    <row r="68" spans="1:3" x14ac:dyDescent="0.25">
      <c r="A68" s="1" t="s">
        <v>108</v>
      </c>
      <c r="C68" s="1">
        <v>98</v>
      </c>
    </row>
    <row r="69" spans="1:3" x14ac:dyDescent="0.25">
      <c r="A69" s="1" t="s">
        <v>109</v>
      </c>
      <c r="C69" s="1">
        <v>70</v>
      </c>
    </row>
    <row r="70" spans="1:3" x14ac:dyDescent="0.25">
      <c r="A70" s="1" t="s">
        <v>110</v>
      </c>
      <c r="C70" s="1">
        <v>91</v>
      </c>
    </row>
    <row r="71" spans="1:3" x14ac:dyDescent="0.25">
      <c r="A71" s="1" t="s">
        <v>111</v>
      </c>
      <c r="C71" s="1">
        <v>70</v>
      </c>
    </row>
    <row r="72" spans="1:3" x14ac:dyDescent="0.25">
      <c r="A72" s="1" t="s">
        <v>112</v>
      </c>
      <c r="C72" s="1">
        <v>70</v>
      </c>
    </row>
    <row r="73" spans="1:3" x14ac:dyDescent="0.25">
      <c r="A73" s="1" t="s">
        <v>113</v>
      </c>
      <c r="C73" s="1">
        <v>84</v>
      </c>
    </row>
    <row r="74" spans="1:3" x14ac:dyDescent="0.25">
      <c r="A74" s="1" t="s">
        <v>114</v>
      </c>
      <c r="C74" s="1">
        <v>70</v>
      </c>
    </row>
    <row r="75" spans="1:3" x14ac:dyDescent="0.25">
      <c r="A75" s="1" t="s">
        <v>115</v>
      </c>
      <c r="C75" s="1">
        <v>56</v>
      </c>
    </row>
    <row r="76" spans="1:3" x14ac:dyDescent="0.25">
      <c r="A76" s="1" t="s">
        <v>116</v>
      </c>
      <c r="C76" s="1">
        <v>70</v>
      </c>
    </row>
    <row r="77" spans="1:3" x14ac:dyDescent="0.25">
      <c r="A77" s="1" t="s">
        <v>117</v>
      </c>
      <c r="C77" s="1">
        <v>17285</v>
      </c>
    </row>
    <row r="78" spans="1:3" x14ac:dyDescent="0.25">
      <c r="A78" s="1" t="s">
        <v>118</v>
      </c>
      <c r="C78" s="1">
        <v>19126</v>
      </c>
    </row>
    <row r="79" spans="1:3" x14ac:dyDescent="0.25">
      <c r="A79" s="1" t="s">
        <v>119</v>
      </c>
      <c r="C79" s="1">
        <v>19786</v>
      </c>
    </row>
    <row r="80" spans="1:3" x14ac:dyDescent="0.25">
      <c r="A80" s="1" t="s">
        <v>120</v>
      </c>
      <c r="C80" s="1">
        <v>20299</v>
      </c>
    </row>
    <row r="81" spans="1:3" x14ac:dyDescent="0.25">
      <c r="A81" s="1" t="s">
        <v>121</v>
      </c>
      <c r="C81" s="1">
        <v>18852</v>
      </c>
    </row>
    <row r="82" spans="1:3" x14ac:dyDescent="0.25">
      <c r="A82" s="1" t="s">
        <v>122</v>
      </c>
      <c r="C82" s="1">
        <v>21775</v>
      </c>
    </row>
    <row r="83" spans="1:3" x14ac:dyDescent="0.25">
      <c r="A83" s="1" t="s">
        <v>123</v>
      </c>
      <c r="C83" s="1">
        <v>63</v>
      </c>
    </row>
    <row r="84" spans="1:3" x14ac:dyDescent="0.25">
      <c r="A84" s="1" t="s">
        <v>124</v>
      </c>
      <c r="C84" s="1">
        <v>56</v>
      </c>
    </row>
    <row r="85" spans="1:3" x14ac:dyDescent="0.25">
      <c r="A85" s="1" t="s">
        <v>125</v>
      </c>
      <c r="C85" s="1">
        <v>218</v>
      </c>
    </row>
    <row r="86" spans="1:3" x14ac:dyDescent="0.25">
      <c r="A86" s="1" t="s">
        <v>126</v>
      </c>
      <c r="C86" s="1">
        <v>204</v>
      </c>
    </row>
    <row r="87" spans="1:3" x14ac:dyDescent="0.25">
      <c r="A87" s="1" t="s">
        <v>127</v>
      </c>
      <c r="C87" s="1">
        <v>218</v>
      </c>
    </row>
    <row r="88" spans="1:3" x14ac:dyDescent="0.25">
      <c r="A88" s="1" t="s">
        <v>128</v>
      </c>
      <c r="C88" s="1">
        <v>225</v>
      </c>
    </row>
    <row r="89" spans="1:3" x14ac:dyDescent="0.25">
      <c r="A89" s="1" t="s">
        <v>129</v>
      </c>
      <c r="C89" s="1">
        <v>218</v>
      </c>
    </row>
    <row r="90" spans="1:3" x14ac:dyDescent="0.25">
      <c r="A90" s="1" t="s">
        <v>130</v>
      </c>
      <c r="C90" s="1">
        <v>239</v>
      </c>
    </row>
    <row r="91" spans="1:3" x14ac:dyDescent="0.25">
      <c r="A91" s="1" t="s">
        <v>131</v>
      </c>
      <c r="C91" s="1">
        <v>42</v>
      </c>
    </row>
    <row r="92" spans="1:3" x14ac:dyDescent="0.25">
      <c r="A92" s="1" t="s">
        <v>132</v>
      </c>
      <c r="C92" s="1">
        <v>56</v>
      </c>
    </row>
    <row r="93" spans="1:3" x14ac:dyDescent="0.25">
      <c r="A93" s="1" t="s">
        <v>133</v>
      </c>
      <c r="C93" s="1">
        <v>70</v>
      </c>
    </row>
    <row r="94" spans="1:3" x14ac:dyDescent="0.25">
      <c r="A94" s="1" t="s">
        <v>134</v>
      </c>
      <c r="C94" s="1">
        <v>77</v>
      </c>
    </row>
    <row r="95" spans="1:3" x14ac:dyDescent="0.25">
      <c r="A95" s="1" t="s">
        <v>135</v>
      </c>
      <c r="C95" s="1">
        <v>91</v>
      </c>
    </row>
    <row r="96" spans="1:3" x14ac:dyDescent="0.25">
      <c r="A96" s="1" t="s">
        <v>136</v>
      </c>
      <c r="C96" s="1">
        <v>77</v>
      </c>
    </row>
    <row r="97" spans="1:3" x14ac:dyDescent="0.25">
      <c r="A97" s="1" t="s">
        <v>137</v>
      </c>
      <c r="C97" s="1">
        <v>70</v>
      </c>
    </row>
    <row r="98" spans="1:3" x14ac:dyDescent="0.25">
      <c r="A98" s="1" t="s">
        <v>138</v>
      </c>
      <c r="C98" s="1">
        <v>42</v>
      </c>
    </row>
    <row r="99" spans="1:3" x14ac:dyDescent="0.25">
      <c r="A99" s="1" t="s">
        <v>139</v>
      </c>
      <c r="C99" s="1">
        <v>49</v>
      </c>
    </row>
    <row r="101" spans="1:3" x14ac:dyDescent="0.25">
      <c r="A101" s="1" t="s">
        <v>167</v>
      </c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101"/>
  <sheetViews>
    <sheetView topLeftCell="A16" workbookViewId="0">
      <selection activeCell="H49" sqref="H49"/>
    </sheetView>
  </sheetViews>
  <sheetFormatPr defaultRowHeight="15" x14ac:dyDescent="0.25"/>
  <cols>
    <col min="5" max="5" width="24.140625" customWidth="1"/>
    <col min="6" max="6" width="10.28515625" customWidth="1"/>
    <col min="7" max="7" width="14.140625" customWidth="1"/>
    <col min="8" max="8" width="12.42578125" customWidth="1"/>
    <col min="9" max="9" width="11.85546875" customWidth="1"/>
    <col min="10" max="10" width="10.140625" bestFit="1" customWidth="1"/>
    <col min="15" max="17" width="14.140625" bestFit="1" customWidth="1"/>
    <col min="19" max="20" width="12.85546875" bestFit="1" customWidth="1"/>
  </cols>
  <sheetData>
    <row r="1" spans="1:7" x14ac:dyDescent="0.25">
      <c r="A1" s="1" t="s">
        <v>168</v>
      </c>
    </row>
    <row r="2" spans="1:7" ht="18.75" x14ac:dyDescent="0.3">
      <c r="A2" s="1" t="s">
        <v>0</v>
      </c>
      <c r="E2" s="2" t="s">
        <v>1</v>
      </c>
    </row>
    <row r="3" spans="1:7" x14ac:dyDescent="0.25">
      <c r="A3" s="1" t="s">
        <v>2</v>
      </c>
      <c r="B3" s="1" t="s">
        <v>3</v>
      </c>
      <c r="C3" s="1">
        <v>0</v>
      </c>
    </row>
    <row r="4" spans="1:7" ht="15.75" x14ac:dyDescent="0.25">
      <c r="A4" s="1" t="s">
        <v>4</v>
      </c>
      <c r="C4" s="1">
        <v>49</v>
      </c>
      <c r="E4" s="3" t="s">
        <v>5</v>
      </c>
    </row>
    <row r="5" spans="1:7" x14ac:dyDescent="0.25">
      <c r="A5" s="1" t="s">
        <v>6</v>
      </c>
      <c r="C5" s="1">
        <v>56</v>
      </c>
    </row>
    <row r="6" spans="1:7" x14ac:dyDescent="0.25">
      <c r="A6" s="1" t="s">
        <v>7</v>
      </c>
      <c r="C6" s="1">
        <v>63</v>
      </c>
    </row>
    <row r="7" spans="1:7" x14ac:dyDescent="0.25">
      <c r="A7" s="1" t="s">
        <v>8</v>
      </c>
      <c r="C7" s="1">
        <v>56</v>
      </c>
      <c r="E7" s="4"/>
    </row>
    <row r="8" spans="1:7" x14ac:dyDescent="0.25">
      <c r="A8" s="1" t="s">
        <v>9</v>
      </c>
      <c r="C8" s="1">
        <v>63</v>
      </c>
      <c r="E8" t="s">
        <v>10</v>
      </c>
      <c r="G8" s="5">
        <v>44753</v>
      </c>
    </row>
    <row r="9" spans="1:7" ht="15.75" x14ac:dyDescent="0.25">
      <c r="A9" s="1" t="s">
        <v>11</v>
      </c>
      <c r="C9" s="1">
        <v>63</v>
      </c>
      <c r="E9" t="s">
        <v>12</v>
      </c>
      <c r="F9" s="6" t="s">
        <v>13</v>
      </c>
      <c r="G9" s="7">
        <f>G8</f>
        <v>44753</v>
      </c>
    </row>
    <row r="10" spans="1:7" x14ac:dyDescent="0.25">
      <c r="A10" s="1" t="s">
        <v>14</v>
      </c>
      <c r="C10" s="1">
        <v>63</v>
      </c>
      <c r="F10" t="s">
        <v>15</v>
      </c>
      <c r="G10" s="5">
        <f>G9+1</f>
        <v>44754</v>
      </c>
    </row>
    <row r="11" spans="1:7" x14ac:dyDescent="0.25">
      <c r="A11" s="1" t="s">
        <v>16</v>
      </c>
      <c r="C11" s="1">
        <v>49</v>
      </c>
      <c r="F11" t="s">
        <v>17</v>
      </c>
      <c r="G11" s="5">
        <f>G10</f>
        <v>44754</v>
      </c>
    </row>
    <row r="12" spans="1:7" x14ac:dyDescent="0.25">
      <c r="A12" s="1" t="s">
        <v>18</v>
      </c>
      <c r="C12" s="1">
        <v>84</v>
      </c>
      <c r="F12" s="8" t="s">
        <v>19</v>
      </c>
      <c r="G12" s="5">
        <f>G11+1</f>
        <v>44755</v>
      </c>
    </row>
    <row r="13" spans="1:7" x14ac:dyDescent="0.25">
      <c r="A13" s="1" t="s">
        <v>20</v>
      </c>
      <c r="C13" s="1">
        <v>77</v>
      </c>
      <c r="F13" t="s">
        <v>21</v>
      </c>
      <c r="G13" s="5">
        <f>G12</f>
        <v>44755</v>
      </c>
    </row>
    <row r="14" spans="1:7" x14ac:dyDescent="0.25">
      <c r="A14" s="1" t="s">
        <v>22</v>
      </c>
      <c r="C14" s="1">
        <v>112</v>
      </c>
      <c r="F14" t="s">
        <v>23</v>
      </c>
      <c r="G14" s="5">
        <f>G13+1</f>
        <v>44756</v>
      </c>
    </row>
    <row r="15" spans="1:7" x14ac:dyDescent="0.25">
      <c r="A15" s="1" t="s">
        <v>24</v>
      </c>
      <c r="C15" s="1">
        <v>91</v>
      </c>
      <c r="F15" t="s">
        <v>25</v>
      </c>
      <c r="G15" s="5">
        <f>G14</f>
        <v>44756</v>
      </c>
    </row>
    <row r="16" spans="1:7" x14ac:dyDescent="0.25">
      <c r="A16" s="1" t="s">
        <v>26</v>
      </c>
      <c r="C16" s="1">
        <v>84</v>
      </c>
    </row>
    <row r="17" spans="1:19" x14ac:dyDescent="0.25">
      <c r="A17" s="1" t="s">
        <v>27</v>
      </c>
      <c r="C17" s="1">
        <v>91</v>
      </c>
      <c r="E17" t="s">
        <v>28</v>
      </c>
      <c r="F17" t="s">
        <v>29</v>
      </c>
    </row>
    <row r="18" spans="1:19" x14ac:dyDescent="0.25">
      <c r="A18" s="1" t="s">
        <v>30</v>
      </c>
      <c r="C18" s="1">
        <v>70</v>
      </c>
      <c r="E18" t="s">
        <v>31</v>
      </c>
      <c r="F18" t="s">
        <v>32</v>
      </c>
    </row>
    <row r="19" spans="1:19" x14ac:dyDescent="0.25">
      <c r="A19" s="1" t="s">
        <v>33</v>
      </c>
      <c r="C19" s="1">
        <v>56</v>
      </c>
    </row>
    <row r="20" spans="1:19" x14ac:dyDescent="0.25">
      <c r="A20" s="1" t="s">
        <v>34</v>
      </c>
      <c r="C20" s="1">
        <v>77</v>
      </c>
      <c r="E20" s="4" t="s">
        <v>35</v>
      </c>
      <c r="S20" s="1"/>
    </row>
    <row r="21" spans="1:19" x14ac:dyDescent="0.25">
      <c r="A21" s="1" t="s">
        <v>36</v>
      </c>
      <c r="C21" s="1">
        <v>15929</v>
      </c>
      <c r="E21" t="s">
        <v>37</v>
      </c>
      <c r="F21" t="s">
        <v>38</v>
      </c>
      <c r="I21" s="9" t="s">
        <v>39</v>
      </c>
      <c r="J21" s="5">
        <v>44700</v>
      </c>
      <c r="S21" s="1"/>
    </row>
    <row r="22" spans="1:19" x14ac:dyDescent="0.25">
      <c r="A22" s="1" t="s">
        <v>40</v>
      </c>
      <c r="C22" s="1">
        <v>18212</v>
      </c>
      <c r="E22" t="s">
        <v>41</v>
      </c>
      <c r="F22" s="5">
        <v>44711</v>
      </c>
      <c r="S22" s="1"/>
    </row>
    <row r="23" spans="1:19" x14ac:dyDescent="0.25">
      <c r="A23" s="1" t="s">
        <v>42</v>
      </c>
      <c r="C23" s="1">
        <v>19006</v>
      </c>
      <c r="E23" t="s">
        <v>43</v>
      </c>
      <c r="F23" t="s">
        <v>44</v>
      </c>
      <c r="S23" s="1"/>
    </row>
    <row r="24" spans="1:19" x14ac:dyDescent="0.25">
      <c r="A24" s="1" t="s">
        <v>45</v>
      </c>
      <c r="C24" s="1">
        <v>18585</v>
      </c>
      <c r="E24" t="s">
        <v>46</v>
      </c>
      <c r="F24">
        <f>G8-J21</f>
        <v>53</v>
      </c>
      <c r="G24" t="s">
        <v>47</v>
      </c>
      <c r="S24" s="1"/>
    </row>
    <row r="25" spans="1:19" x14ac:dyDescent="0.25">
      <c r="A25" s="1" t="s">
        <v>48</v>
      </c>
      <c r="C25" s="1">
        <v>14741</v>
      </c>
      <c r="E25" t="s">
        <v>49</v>
      </c>
      <c r="F25" t="s">
        <v>151</v>
      </c>
      <c r="S25" s="1"/>
    </row>
    <row r="26" spans="1:19" x14ac:dyDescent="0.25">
      <c r="A26" s="1" t="s">
        <v>50</v>
      </c>
      <c r="C26" s="1">
        <v>18831</v>
      </c>
      <c r="S26" s="1"/>
    </row>
    <row r="27" spans="1:19" x14ac:dyDescent="0.25">
      <c r="A27" s="1" t="s">
        <v>51</v>
      </c>
      <c r="C27" s="1">
        <v>56</v>
      </c>
      <c r="E27" s="4" t="s">
        <v>52</v>
      </c>
      <c r="F27" t="s">
        <v>53</v>
      </c>
      <c r="S27" s="1"/>
    </row>
    <row r="28" spans="1:19" x14ac:dyDescent="0.25">
      <c r="A28" s="1" t="s">
        <v>54</v>
      </c>
      <c r="C28" s="1">
        <v>98</v>
      </c>
      <c r="F28" t="s">
        <v>55</v>
      </c>
    </row>
    <row r="29" spans="1:19" x14ac:dyDescent="0.25">
      <c r="A29" s="1" t="s">
        <v>56</v>
      </c>
      <c r="C29" s="1">
        <v>8902</v>
      </c>
    </row>
    <row r="30" spans="1:19" x14ac:dyDescent="0.25">
      <c r="A30" s="1" t="s">
        <v>57</v>
      </c>
      <c r="C30" s="1">
        <v>9148</v>
      </c>
    </row>
    <row r="31" spans="1:19" x14ac:dyDescent="0.25">
      <c r="A31" s="1" t="s">
        <v>58</v>
      </c>
      <c r="C31" s="1">
        <v>7314</v>
      </c>
      <c r="E31" s="1"/>
    </row>
    <row r="32" spans="1:19" x14ac:dyDescent="0.25">
      <c r="A32" s="1" t="s">
        <v>59</v>
      </c>
      <c r="C32" s="1">
        <v>6851</v>
      </c>
      <c r="E32" s="1"/>
    </row>
    <row r="33" spans="1:18" ht="45" x14ac:dyDescent="0.25">
      <c r="A33" s="1" t="s">
        <v>60</v>
      </c>
      <c r="C33" s="1">
        <v>4968</v>
      </c>
      <c r="E33" s="1"/>
      <c r="F33" s="10" t="s">
        <v>61</v>
      </c>
      <c r="G33" s="11" t="s">
        <v>62</v>
      </c>
      <c r="H33" s="12" t="s">
        <v>62</v>
      </c>
      <c r="I33" s="12" t="s">
        <v>152</v>
      </c>
      <c r="J33" s="12" t="s">
        <v>153</v>
      </c>
      <c r="K33" s="12" t="s">
        <v>154</v>
      </c>
      <c r="L33" s="12" t="s">
        <v>155</v>
      </c>
      <c r="M33" s="12" t="s">
        <v>156</v>
      </c>
      <c r="N33" s="12" t="s">
        <v>170</v>
      </c>
      <c r="O33" s="12" t="s">
        <v>63</v>
      </c>
      <c r="P33" s="12" t="s">
        <v>152</v>
      </c>
      <c r="Q33" s="12" t="s">
        <v>64</v>
      </c>
      <c r="R33" s="11" t="s">
        <v>65</v>
      </c>
    </row>
    <row r="34" spans="1:18" x14ac:dyDescent="0.25">
      <c r="A34" s="1" t="s">
        <v>66</v>
      </c>
      <c r="C34" s="1">
        <v>6851</v>
      </c>
      <c r="E34" s="1"/>
      <c r="G34" s="13">
        <v>1</v>
      </c>
      <c r="H34" s="13">
        <v>2</v>
      </c>
      <c r="I34" s="13">
        <v>3</v>
      </c>
      <c r="J34" s="13">
        <v>4</v>
      </c>
      <c r="K34" s="13">
        <v>5</v>
      </c>
      <c r="L34" s="13">
        <v>6</v>
      </c>
      <c r="M34" s="13">
        <v>7</v>
      </c>
      <c r="N34" s="13">
        <v>8</v>
      </c>
      <c r="O34" s="13">
        <v>9</v>
      </c>
      <c r="P34" s="13">
        <v>10</v>
      </c>
      <c r="Q34" s="13">
        <v>11</v>
      </c>
      <c r="R34" s="13">
        <v>12</v>
      </c>
    </row>
    <row r="35" spans="1:18" x14ac:dyDescent="0.25">
      <c r="A35" s="1" t="s">
        <v>67</v>
      </c>
      <c r="C35" s="1">
        <v>77</v>
      </c>
      <c r="E35" s="1"/>
      <c r="F35" s="4" t="s">
        <v>68</v>
      </c>
      <c r="G35" s="14">
        <f t="shared" ref="G35:G42" si="0">C4</f>
        <v>49</v>
      </c>
      <c r="H35" s="14">
        <f t="shared" ref="H35:H42" si="1">C12</f>
        <v>84</v>
      </c>
      <c r="I35" s="14">
        <f t="shared" ref="I35:I42" si="2">C20</f>
        <v>77</v>
      </c>
      <c r="J35" s="14">
        <f t="shared" ref="J35:J42" si="3">C28</f>
        <v>98</v>
      </c>
      <c r="K35" s="14">
        <f t="shared" ref="K35:K42" si="4">C36</f>
        <v>91</v>
      </c>
      <c r="L35" s="14">
        <f t="shared" ref="L35:L42" si="5">C44</f>
        <v>84</v>
      </c>
      <c r="M35" s="14">
        <f t="shared" ref="M35:M42" si="6">C52</f>
        <v>77</v>
      </c>
      <c r="N35" s="14">
        <f t="shared" ref="N35:N42" si="7">C60</f>
        <v>77</v>
      </c>
      <c r="O35" s="14">
        <f t="shared" ref="O35:O42" si="8">C68</f>
        <v>84</v>
      </c>
      <c r="P35" s="14">
        <f t="shared" ref="P35:P42" si="9">C76</f>
        <v>91</v>
      </c>
      <c r="Q35" s="14">
        <f t="shared" ref="Q35:Q42" si="10">C84</f>
        <v>63</v>
      </c>
      <c r="R35" s="14">
        <f t="shared" ref="R35:R42" si="11">C92</f>
        <v>42</v>
      </c>
    </row>
    <row r="36" spans="1:18" x14ac:dyDescent="0.25">
      <c r="A36" s="1" t="s">
        <v>69</v>
      </c>
      <c r="C36" s="1">
        <v>91</v>
      </c>
      <c r="E36" s="1"/>
      <c r="F36" s="4" t="s">
        <v>70</v>
      </c>
      <c r="G36" s="14">
        <f t="shared" si="0"/>
        <v>56</v>
      </c>
      <c r="H36" s="14">
        <f t="shared" si="1"/>
        <v>77</v>
      </c>
      <c r="I36" s="1">
        <f t="shared" si="2"/>
        <v>15929</v>
      </c>
      <c r="J36" s="1">
        <f t="shared" si="3"/>
        <v>8902</v>
      </c>
      <c r="K36" s="1">
        <f t="shared" si="4"/>
        <v>9472</v>
      </c>
      <c r="L36" s="1">
        <f t="shared" si="5"/>
        <v>8607</v>
      </c>
      <c r="M36" s="1">
        <f t="shared" si="6"/>
        <v>7047</v>
      </c>
      <c r="N36" s="1">
        <f t="shared" si="7"/>
        <v>7279</v>
      </c>
      <c r="O36" s="1">
        <f t="shared" si="8"/>
        <v>70</v>
      </c>
      <c r="P36" s="1">
        <f t="shared" si="9"/>
        <v>15936</v>
      </c>
      <c r="Q36" s="1">
        <f t="shared" si="10"/>
        <v>225</v>
      </c>
      <c r="R36" s="14">
        <f t="shared" si="11"/>
        <v>63</v>
      </c>
    </row>
    <row r="37" spans="1:18" x14ac:dyDescent="0.25">
      <c r="A37" s="1" t="s">
        <v>71</v>
      </c>
      <c r="C37" s="1">
        <v>9472</v>
      </c>
      <c r="E37" s="1"/>
      <c r="F37" s="4" t="s">
        <v>72</v>
      </c>
      <c r="G37" s="14">
        <f t="shared" si="0"/>
        <v>63</v>
      </c>
      <c r="H37" s="14">
        <f t="shared" si="1"/>
        <v>112</v>
      </c>
      <c r="I37" s="1">
        <f t="shared" si="2"/>
        <v>18212</v>
      </c>
      <c r="J37" s="1">
        <f t="shared" si="3"/>
        <v>9148</v>
      </c>
      <c r="K37" s="1">
        <f t="shared" si="4"/>
        <v>9331</v>
      </c>
      <c r="L37" s="1">
        <f t="shared" si="5"/>
        <v>9057</v>
      </c>
      <c r="M37" s="1">
        <f t="shared" si="6"/>
        <v>6345</v>
      </c>
      <c r="N37" s="1">
        <f t="shared" si="7"/>
        <v>6921</v>
      </c>
      <c r="O37" s="1">
        <f t="shared" si="8"/>
        <v>63</v>
      </c>
      <c r="P37" s="1">
        <f t="shared" si="9"/>
        <v>17313</v>
      </c>
      <c r="Q37" s="1">
        <f t="shared" si="10"/>
        <v>204</v>
      </c>
      <c r="R37" s="14">
        <f t="shared" si="11"/>
        <v>70</v>
      </c>
    </row>
    <row r="38" spans="1:18" x14ac:dyDescent="0.25">
      <c r="A38" s="1" t="s">
        <v>73</v>
      </c>
      <c r="C38" s="1">
        <v>9331</v>
      </c>
      <c r="E38" s="1"/>
      <c r="F38" s="4" t="s">
        <v>74</v>
      </c>
      <c r="G38" s="14">
        <f t="shared" si="0"/>
        <v>56</v>
      </c>
      <c r="H38" s="14">
        <f t="shared" si="1"/>
        <v>91</v>
      </c>
      <c r="I38" s="1">
        <f t="shared" si="2"/>
        <v>19006</v>
      </c>
      <c r="J38" s="1">
        <f t="shared" si="3"/>
        <v>7314</v>
      </c>
      <c r="K38" s="1">
        <f t="shared" si="4"/>
        <v>8523</v>
      </c>
      <c r="L38" s="1">
        <f t="shared" si="5"/>
        <v>4609</v>
      </c>
      <c r="M38" s="1">
        <f t="shared" si="6"/>
        <v>7546</v>
      </c>
      <c r="N38" s="1">
        <f t="shared" si="7"/>
        <v>4209</v>
      </c>
      <c r="O38" s="1">
        <f t="shared" si="8"/>
        <v>63</v>
      </c>
      <c r="P38" s="1">
        <f t="shared" si="9"/>
        <v>18248</v>
      </c>
      <c r="Q38" s="1">
        <f t="shared" si="10"/>
        <v>218</v>
      </c>
      <c r="R38" s="14">
        <f t="shared" si="11"/>
        <v>91</v>
      </c>
    </row>
    <row r="39" spans="1:18" x14ac:dyDescent="0.25">
      <c r="A39" s="1" t="s">
        <v>75</v>
      </c>
      <c r="C39" s="1">
        <v>8523</v>
      </c>
      <c r="E39" s="1"/>
      <c r="F39" s="4" t="s">
        <v>76</v>
      </c>
      <c r="G39" s="14">
        <f t="shared" si="0"/>
        <v>63</v>
      </c>
      <c r="H39" s="14">
        <f t="shared" si="1"/>
        <v>84</v>
      </c>
      <c r="I39" s="1">
        <f t="shared" si="2"/>
        <v>18585</v>
      </c>
      <c r="J39" s="1">
        <f t="shared" si="3"/>
        <v>6851</v>
      </c>
      <c r="K39" s="1">
        <f t="shared" si="4"/>
        <v>10230</v>
      </c>
      <c r="L39" s="1">
        <f t="shared" si="5"/>
        <v>8586</v>
      </c>
      <c r="M39" s="1">
        <f t="shared" si="6"/>
        <v>7153</v>
      </c>
      <c r="N39" s="1">
        <f t="shared" si="7"/>
        <v>8312</v>
      </c>
      <c r="O39" s="1">
        <f t="shared" si="8"/>
        <v>70</v>
      </c>
      <c r="P39" s="1">
        <f t="shared" si="9"/>
        <v>18472</v>
      </c>
      <c r="Q39" s="1">
        <f t="shared" si="10"/>
        <v>225</v>
      </c>
      <c r="R39" s="14">
        <f t="shared" si="11"/>
        <v>84</v>
      </c>
    </row>
    <row r="40" spans="1:18" x14ac:dyDescent="0.25">
      <c r="A40" s="1" t="s">
        <v>77</v>
      </c>
      <c r="C40" s="1">
        <v>10230</v>
      </c>
      <c r="E40" s="1"/>
      <c r="F40" s="4" t="s">
        <v>78</v>
      </c>
      <c r="G40" s="14">
        <f t="shared" si="0"/>
        <v>63</v>
      </c>
      <c r="H40" s="14">
        <f t="shared" si="1"/>
        <v>91</v>
      </c>
      <c r="I40" s="1">
        <f t="shared" si="2"/>
        <v>14741</v>
      </c>
      <c r="J40" s="1">
        <f t="shared" si="3"/>
        <v>4968</v>
      </c>
      <c r="K40" s="1">
        <f t="shared" si="4"/>
        <v>7694</v>
      </c>
      <c r="L40" s="1">
        <f t="shared" si="5"/>
        <v>7441</v>
      </c>
      <c r="M40" s="1">
        <f t="shared" si="6"/>
        <v>7265</v>
      </c>
      <c r="N40" s="1">
        <f t="shared" si="7"/>
        <v>7525</v>
      </c>
      <c r="O40" s="1">
        <f t="shared" si="8"/>
        <v>70</v>
      </c>
      <c r="P40" s="1">
        <f t="shared" si="9"/>
        <v>17278</v>
      </c>
      <c r="Q40" s="1">
        <f t="shared" si="10"/>
        <v>204</v>
      </c>
      <c r="R40" s="14">
        <f t="shared" si="11"/>
        <v>70</v>
      </c>
    </row>
    <row r="41" spans="1:18" x14ac:dyDescent="0.25">
      <c r="A41" s="1" t="s">
        <v>79</v>
      </c>
      <c r="C41" s="1">
        <v>7694</v>
      </c>
      <c r="E41" s="1"/>
      <c r="F41" s="4" t="s">
        <v>80</v>
      </c>
      <c r="G41" s="14">
        <f t="shared" si="0"/>
        <v>63</v>
      </c>
      <c r="H41" s="14">
        <f t="shared" si="1"/>
        <v>70</v>
      </c>
      <c r="I41" s="1">
        <f t="shared" si="2"/>
        <v>18831</v>
      </c>
      <c r="J41" s="1">
        <f t="shared" si="3"/>
        <v>6851</v>
      </c>
      <c r="K41" s="1">
        <f t="shared" si="4"/>
        <v>7181</v>
      </c>
      <c r="L41" s="1">
        <f t="shared" si="5"/>
        <v>8411</v>
      </c>
      <c r="M41" s="1">
        <f t="shared" si="6"/>
        <v>7083</v>
      </c>
      <c r="N41" s="1">
        <f t="shared" si="7"/>
        <v>8453</v>
      </c>
      <c r="O41" s="1">
        <f t="shared" si="8"/>
        <v>56</v>
      </c>
      <c r="P41" s="1">
        <f t="shared" si="9"/>
        <v>20461</v>
      </c>
      <c r="Q41" s="1">
        <f t="shared" si="10"/>
        <v>197</v>
      </c>
      <c r="R41" s="14">
        <f t="shared" si="11"/>
        <v>63</v>
      </c>
    </row>
    <row r="42" spans="1:18" x14ac:dyDescent="0.25">
      <c r="A42" s="1" t="s">
        <v>81</v>
      </c>
      <c r="C42" s="1">
        <v>7181</v>
      </c>
      <c r="E42" s="1"/>
      <c r="F42" s="4" t="s">
        <v>82</v>
      </c>
      <c r="G42" s="14">
        <f t="shared" si="0"/>
        <v>49</v>
      </c>
      <c r="H42" s="14">
        <f t="shared" si="1"/>
        <v>56</v>
      </c>
      <c r="I42" s="14">
        <f t="shared" si="2"/>
        <v>56</v>
      </c>
      <c r="J42" s="14">
        <f t="shared" si="3"/>
        <v>77</v>
      </c>
      <c r="K42" s="14">
        <f t="shared" si="4"/>
        <v>56</v>
      </c>
      <c r="L42" s="14">
        <f t="shared" si="5"/>
        <v>77</v>
      </c>
      <c r="M42" s="14">
        <f t="shared" si="6"/>
        <v>70</v>
      </c>
      <c r="N42" s="14">
        <f t="shared" si="7"/>
        <v>63</v>
      </c>
      <c r="O42" s="14">
        <f t="shared" si="8"/>
        <v>63</v>
      </c>
      <c r="P42" s="14">
        <f t="shared" si="9"/>
        <v>63</v>
      </c>
      <c r="Q42" s="14">
        <f t="shared" si="10"/>
        <v>42</v>
      </c>
      <c r="R42" s="14">
        <f t="shared" si="11"/>
        <v>35</v>
      </c>
    </row>
    <row r="43" spans="1:18" x14ac:dyDescent="0.25">
      <c r="A43" s="1" t="s">
        <v>83</v>
      </c>
      <c r="C43" s="1">
        <v>56</v>
      </c>
      <c r="E43" s="1"/>
    </row>
    <row r="44" spans="1:18" x14ac:dyDescent="0.25">
      <c r="A44" s="1" t="s">
        <v>84</v>
      </c>
      <c r="C44" s="1">
        <v>84</v>
      </c>
    </row>
    <row r="45" spans="1:18" x14ac:dyDescent="0.25">
      <c r="A45" s="1" t="s">
        <v>85</v>
      </c>
      <c r="C45" s="1">
        <v>8607</v>
      </c>
    </row>
    <row r="46" spans="1:18" x14ac:dyDescent="0.25">
      <c r="A46" s="1" t="s">
        <v>86</v>
      </c>
      <c r="C46" s="1">
        <v>9057</v>
      </c>
    </row>
    <row r="47" spans="1:18" x14ac:dyDescent="0.25">
      <c r="A47" s="1" t="s">
        <v>87</v>
      </c>
      <c r="C47" s="1">
        <v>4609</v>
      </c>
    </row>
    <row r="48" spans="1:18" x14ac:dyDescent="0.25">
      <c r="A48" s="1" t="s">
        <v>88</v>
      </c>
      <c r="C48" s="1">
        <v>8586</v>
      </c>
    </row>
    <row r="49" spans="1:3" x14ac:dyDescent="0.25">
      <c r="A49" s="1" t="s">
        <v>89</v>
      </c>
      <c r="C49" s="1">
        <v>7441</v>
      </c>
    </row>
    <row r="50" spans="1:3" x14ac:dyDescent="0.25">
      <c r="A50" s="1" t="s">
        <v>90</v>
      </c>
      <c r="C50" s="1">
        <v>8411</v>
      </c>
    </row>
    <row r="51" spans="1:3" x14ac:dyDescent="0.25">
      <c r="A51" s="1" t="s">
        <v>91</v>
      </c>
      <c r="C51" s="1">
        <v>77</v>
      </c>
    </row>
    <row r="52" spans="1:3" x14ac:dyDescent="0.25">
      <c r="A52" s="1" t="s">
        <v>92</v>
      </c>
      <c r="C52" s="1">
        <v>77</v>
      </c>
    </row>
    <row r="53" spans="1:3" x14ac:dyDescent="0.25">
      <c r="A53" s="1" t="s">
        <v>93</v>
      </c>
      <c r="C53" s="1">
        <v>7047</v>
      </c>
    </row>
    <row r="54" spans="1:3" x14ac:dyDescent="0.25">
      <c r="A54" s="1" t="s">
        <v>94</v>
      </c>
      <c r="C54" s="1">
        <v>6345</v>
      </c>
    </row>
    <row r="55" spans="1:3" x14ac:dyDescent="0.25">
      <c r="A55" s="1" t="s">
        <v>95</v>
      </c>
      <c r="C55" s="1">
        <v>7546</v>
      </c>
    </row>
    <row r="56" spans="1:3" x14ac:dyDescent="0.25">
      <c r="A56" s="1" t="s">
        <v>96</v>
      </c>
      <c r="C56" s="1">
        <v>7153</v>
      </c>
    </row>
    <row r="57" spans="1:3" x14ac:dyDescent="0.25">
      <c r="A57" s="1" t="s">
        <v>97</v>
      </c>
      <c r="C57" s="1">
        <v>7265</v>
      </c>
    </row>
    <row r="58" spans="1:3" x14ac:dyDescent="0.25">
      <c r="A58" s="1" t="s">
        <v>98</v>
      </c>
      <c r="C58" s="1">
        <v>7083</v>
      </c>
    </row>
    <row r="59" spans="1:3" x14ac:dyDescent="0.25">
      <c r="A59" s="1" t="s">
        <v>99</v>
      </c>
      <c r="C59" s="1">
        <v>70</v>
      </c>
    </row>
    <row r="60" spans="1:3" x14ac:dyDescent="0.25">
      <c r="A60" s="1" t="s">
        <v>100</v>
      </c>
      <c r="C60" s="1">
        <v>77</v>
      </c>
    </row>
    <row r="61" spans="1:3" x14ac:dyDescent="0.25">
      <c r="A61" s="1" t="s">
        <v>101</v>
      </c>
      <c r="C61" s="1">
        <v>7279</v>
      </c>
    </row>
    <row r="62" spans="1:3" x14ac:dyDescent="0.25">
      <c r="A62" s="1" t="s">
        <v>102</v>
      </c>
      <c r="C62" s="1">
        <v>6921</v>
      </c>
    </row>
    <row r="63" spans="1:3" x14ac:dyDescent="0.25">
      <c r="A63" s="1" t="s">
        <v>103</v>
      </c>
      <c r="C63" s="1">
        <v>4209</v>
      </c>
    </row>
    <row r="64" spans="1:3" x14ac:dyDescent="0.25">
      <c r="A64" s="1" t="s">
        <v>104</v>
      </c>
      <c r="C64" s="1">
        <v>8312</v>
      </c>
    </row>
    <row r="65" spans="1:3" x14ac:dyDescent="0.25">
      <c r="A65" s="1" t="s">
        <v>105</v>
      </c>
      <c r="C65" s="1">
        <v>7525</v>
      </c>
    </row>
    <row r="66" spans="1:3" x14ac:dyDescent="0.25">
      <c r="A66" s="1" t="s">
        <v>106</v>
      </c>
      <c r="C66" s="1">
        <v>8453</v>
      </c>
    </row>
    <row r="67" spans="1:3" x14ac:dyDescent="0.25">
      <c r="A67" s="1" t="s">
        <v>107</v>
      </c>
      <c r="C67" s="1">
        <v>63</v>
      </c>
    </row>
    <row r="68" spans="1:3" x14ac:dyDescent="0.25">
      <c r="A68" s="1" t="s">
        <v>108</v>
      </c>
      <c r="C68" s="1">
        <v>84</v>
      </c>
    </row>
    <row r="69" spans="1:3" x14ac:dyDescent="0.25">
      <c r="A69" s="1" t="s">
        <v>109</v>
      </c>
      <c r="C69" s="1">
        <v>70</v>
      </c>
    </row>
    <row r="70" spans="1:3" x14ac:dyDescent="0.25">
      <c r="A70" s="1" t="s">
        <v>110</v>
      </c>
      <c r="C70" s="1">
        <v>63</v>
      </c>
    </row>
    <row r="71" spans="1:3" x14ac:dyDescent="0.25">
      <c r="A71" s="1" t="s">
        <v>111</v>
      </c>
      <c r="C71" s="1">
        <v>63</v>
      </c>
    </row>
    <row r="72" spans="1:3" x14ac:dyDescent="0.25">
      <c r="A72" s="1" t="s">
        <v>112</v>
      </c>
      <c r="C72" s="1">
        <v>70</v>
      </c>
    </row>
    <row r="73" spans="1:3" x14ac:dyDescent="0.25">
      <c r="A73" s="1" t="s">
        <v>113</v>
      </c>
      <c r="C73" s="1">
        <v>70</v>
      </c>
    </row>
    <row r="74" spans="1:3" x14ac:dyDescent="0.25">
      <c r="A74" s="1" t="s">
        <v>114</v>
      </c>
      <c r="C74" s="1">
        <v>56</v>
      </c>
    </row>
    <row r="75" spans="1:3" x14ac:dyDescent="0.25">
      <c r="A75" s="1" t="s">
        <v>115</v>
      </c>
      <c r="C75" s="1">
        <v>63</v>
      </c>
    </row>
    <row r="76" spans="1:3" x14ac:dyDescent="0.25">
      <c r="A76" s="1" t="s">
        <v>116</v>
      </c>
      <c r="C76" s="1">
        <v>91</v>
      </c>
    </row>
    <row r="77" spans="1:3" x14ac:dyDescent="0.25">
      <c r="A77" s="1" t="s">
        <v>117</v>
      </c>
      <c r="C77" s="1">
        <v>15936</v>
      </c>
    </row>
    <row r="78" spans="1:3" x14ac:dyDescent="0.25">
      <c r="A78" s="1" t="s">
        <v>118</v>
      </c>
      <c r="C78" s="1">
        <v>17313</v>
      </c>
    </row>
    <row r="79" spans="1:3" x14ac:dyDescent="0.25">
      <c r="A79" s="1" t="s">
        <v>119</v>
      </c>
      <c r="C79" s="1">
        <v>18248</v>
      </c>
    </row>
    <row r="80" spans="1:3" x14ac:dyDescent="0.25">
      <c r="A80" s="1" t="s">
        <v>120</v>
      </c>
      <c r="C80" s="1">
        <v>18472</v>
      </c>
    </row>
    <row r="81" spans="1:3" x14ac:dyDescent="0.25">
      <c r="A81" s="1" t="s">
        <v>121</v>
      </c>
      <c r="C81" s="1">
        <v>17278</v>
      </c>
    </row>
    <row r="82" spans="1:3" x14ac:dyDescent="0.25">
      <c r="A82" s="1" t="s">
        <v>122</v>
      </c>
      <c r="C82" s="1">
        <v>20461</v>
      </c>
    </row>
    <row r="83" spans="1:3" x14ac:dyDescent="0.25">
      <c r="A83" s="1" t="s">
        <v>123</v>
      </c>
      <c r="C83" s="1">
        <v>63</v>
      </c>
    </row>
    <row r="84" spans="1:3" x14ac:dyDescent="0.25">
      <c r="A84" s="1" t="s">
        <v>124</v>
      </c>
      <c r="C84" s="1">
        <v>63</v>
      </c>
    </row>
    <row r="85" spans="1:3" x14ac:dyDescent="0.25">
      <c r="A85" s="1" t="s">
        <v>125</v>
      </c>
      <c r="C85" s="1">
        <v>225</v>
      </c>
    </row>
    <row r="86" spans="1:3" x14ac:dyDescent="0.25">
      <c r="A86" s="1" t="s">
        <v>126</v>
      </c>
      <c r="C86" s="1">
        <v>204</v>
      </c>
    </row>
    <row r="87" spans="1:3" x14ac:dyDescent="0.25">
      <c r="A87" s="1" t="s">
        <v>127</v>
      </c>
      <c r="C87" s="1">
        <v>218</v>
      </c>
    </row>
    <row r="88" spans="1:3" x14ac:dyDescent="0.25">
      <c r="A88" s="1" t="s">
        <v>128</v>
      </c>
      <c r="C88" s="1">
        <v>225</v>
      </c>
    </row>
    <row r="89" spans="1:3" x14ac:dyDescent="0.25">
      <c r="A89" s="1" t="s">
        <v>129</v>
      </c>
      <c r="C89" s="1">
        <v>204</v>
      </c>
    </row>
    <row r="90" spans="1:3" x14ac:dyDescent="0.25">
      <c r="A90" s="1" t="s">
        <v>130</v>
      </c>
      <c r="C90" s="1">
        <v>197</v>
      </c>
    </row>
    <row r="91" spans="1:3" x14ac:dyDescent="0.25">
      <c r="A91" s="1" t="s">
        <v>131</v>
      </c>
      <c r="C91" s="1">
        <v>42</v>
      </c>
    </row>
    <row r="92" spans="1:3" x14ac:dyDescent="0.25">
      <c r="A92" s="1" t="s">
        <v>132</v>
      </c>
      <c r="C92" s="1">
        <v>42</v>
      </c>
    </row>
    <row r="93" spans="1:3" x14ac:dyDescent="0.25">
      <c r="A93" s="1" t="s">
        <v>133</v>
      </c>
      <c r="C93" s="1">
        <v>63</v>
      </c>
    </row>
    <row r="94" spans="1:3" x14ac:dyDescent="0.25">
      <c r="A94" s="1" t="s">
        <v>134</v>
      </c>
      <c r="C94" s="1">
        <v>70</v>
      </c>
    </row>
    <row r="95" spans="1:3" x14ac:dyDescent="0.25">
      <c r="A95" s="1" t="s">
        <v>135</v>
      </c>
      <c r="C95" s="1">
        <v>91</v>
      </c>
    </row>
    <row r="96" spans="1:3" x14ac:dyDescent="0.25">
      <c r="A96" s="1" t="s">
        <v>136</v>
      </c>
      <c r="C96" s="1">
        <v>84</v>
      </c>
    </row>
    <row r="97" spans="1:3" x14ac:dyDescent="0.25">
      <c r="A97" s="1" t="s">
        <v>137</v>
      </c>
      <c r="C97" s="1">
        <v>70</v>
      </c>
    </row>
    <row r="98" spans="1:3" x14ac:dyDescent="0.25">
      <c r="A98" s="1" t="s">
        <v>138</v>
      </c>
      <c r="C98" s="1">
        <v>63</v>
      </c>
    </row>
    <row r="99" spans="1:3" x14ac:dyDescent="0.25">
      <c r="A99" s="1" t="s">
        <v>139</v>
      </c>
      <c r="C99" s="1">
        <v>35</v>
      </c>
    </row>
    <row r="101" spans="1:3" x14ac:dyDescent="0.25">
      <c r="A101" s="1" t="s">
        <v>169</v>
      </c>
    </row>
  </sheetData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X77"/>
  <sheetViews>
    <sheetView tabSelected="1" zoomScaleNormal="100" workbookViewId="0">
      <pane xSplit="1" topLeftCell="AL1" activePane="topRight" state="frozen"/>
      <selection pane="topRight" activeCell="AZ22" sqref="AZ22"/>
    </sheetView>
  </sheetViews>
  <sheetFormatPr defaultRowHeight="15" x14ac:dyDescent="0.25"/>
  <cols>
    <col min="1" max="1" width="8.5703125" style="4" customWidth="1"/>
    <col min="24" max="24" width="9.140625" style="15"/>
    <col min="34" max="34" width="9.140625" style="15"/>
  </cols>
  <sheetData>
    <row r="1" spans="1:50" x14ac:dyDescent="0.25">
      <c r="A1" s="4" t="s">
        <v>140</v>
      </c>
      <c r="P1" s="4" t="s">
        <v>141</v>
      </c>
      <c r="Z1" s="4" t="s">
        <v>142</v>
      </c>
      <c r="AJ1" s="4" t="s">
        <v>143</v>
      </c>
      <c r="AR1" s="4" t="s">
        <v>144</v>
      </c>
    </row>
    <row r="2" spans="1:50" ht="45" x14ac:dyDescent="0.25">
      <c r="A2" s="4" t="s">
        <v>13</v>
      </c>
      <c r="B2" s="16" t="str">
        <f>plate4_MT_lumi_PTX_SP_0h!G33</f>
        <v>PBS</v>
      </c>
      <c r="C2" s="16" t="str">
        <f>plate4_MT_lumi_PTX_SP_0h!H33</f>
        <v>PBS</v>
      </c>
      <c r="D2" s="16" t="str">
        <f>plate4_MT_lumi_PTX_SP_0h!I33</f>
        <v>H2O/ DMSO</v>
      </c>
      <c r="E2" s="16" t="str">
        <f>plate4_MT_lumi_PTX_SP_0h!J33</f>
        <v>Vinc/ DMSO</v>
      </c>
      <c r="F2" s="16" t="str">
        <f>plate4_MT_lumi_PTX_SP_0h!K33</f>
        <v>Vinc/ SP600125 1µM</v>
      </c>
      <c r="G2" s="16" t="str">
        <f>plate4_MT_lumi_PTX_SP_0h!L33</f>
        <v>Vinc/ SP600125 10µM</v>
      </c>
      <c r="H2" s="16" t="str">
        <f>plate4_MT_lumi_PTX_SP_0h!M33</f>
        <v>Vinc/ SP600125 100µM</v>
      </c>
      <c r="I2" s="16" t="str">
        <f>plate4_MT_lumi_PTX_SP_0h!N33</f>
        <v>H2O/ SP600125 100µM</v>
      </c>
      <c r="J2" s="16" t="str">
        <f>plate4_MT_lumi_PTX_SP_0h!O33</f>
        <v>Tox Control</v>
      </c>
      <c r="K2" s="16" t="str">
        <f>plate4_MT_lumi_PTX_SP_0h!P33</f>
        <v>H2O/ DMSO</v>
      </c>
      <c r="L2" s="16" t="str">
        <f>plate4_MT_lumi_PTX_SP_0h!Q33</f>
        <v>Empty</v>
      </c>
      <c r="M2" s="16" t="str">
        <f>plate4_MT_lumi_PTX_SP_0h!R33</f>
        <v xml:space="preserve">PBS </v>
      </c>
      <c r="P2" s="16" t="str">
        <f>$D$2</f>
        <v>H2O/ DMSO</v>
      </c>
      <c r="Q2" s="16" t="str">
        <f>$E$2</f>
        <v>Vinc/ DMSO</v>
      </c>
      <c r="R2" s="16" t="str">
        <f>$F$2</f>
        <v>Vinc/ SP600125 1µM</v>
      </c>
      <c r="S2" s="16" t="str">
        <f>$G$2</f>
        <v>Vinc/ SP600125 10µM</v>
      </c>
      <c r="T2" s="16" t="str">
        <f>$H$2</f>
        <v>Vinc/ SP600125 100µM</v>
      </c>
      <c r="U2" s="16" t="str">
        <f>$I$2</f>
        <v>H2O/ SP600125 100µM</v>
      </c>
      <c r="V2" s="16" t="str">
        <f>$J$2</f>
        <v>Tox Control</v>
      </c>
      <c r="W2" s="16" t="str">
        <f>$K$2</f>
        <v>H2O/ DMSO</v>
      </c>
      <c r="X2" s="17" t="str">
        <f>$L$2</f>
        <v>Empty</v>
      </c>
      <c r="Z2" s="16" t="str">
        <f>$D$2</f>
        <v>H2O/ DMSO</v>
      </c>
      <c r="AA2" s="16" t="str">
        <f>$E$2</f>
        <v>Vinc/ DMSO</v>
      </c>
      <c r="AB2" s="16" t="str">
        <f>$F$2</f>
        <v>Vinc/ SP600125 1µM</v>
      </c>
      <c r="AC2" s="16" t="str">
        <f>$G$2</f>
        <v>Vinc/ SP600125 10µM</v>
      </c>
      <c r="AD2" s="16" t="str">
        <f>$H$2</f>
        <v>Vinc/ SP600125 100µM</v>
      </c>
      <c r="AE2" s="16" t="str">
        <f>$I$2</f>
        <v>H2O/ SP600125 100µM</v>
      </c>
      <c r="AF2" s="16" t="str">
        <f>$J$2</f>
        <v>Tox Control</v>
      </c>
      <c r="AG2" s="16" t="str">
        <f>$K$2</f>
        <v>H2O/ DMSO</v>
      </c>
      <c r="AH2" s="17" t="str">
        <f>$L$2</f>
        <v>Empty</v>
      </c>
      <c r="AK2" s="16" t="str">
        <f>$E$2</f>
        <v>Vinc/ DMSO</v>
      </c>
      <c r="AL2" s="16" t="str">
        <f>$F$2</f>
        <v>Vinc/ SP600125 1µM</v>
      </c>
      <c r="AM2" s="16" t="str">
        <f>$G$2</f>
        <v>Vinc/ SP600125 10µM</v>
      </c>
      <c r="AN2" s="16" t="str">
        <f>$H$2</f>
        <v>Vinc/ SP600125 100µM</v>
      </c>
      <c r="AO2" s="16" t="str">
        <f>$I$2</f>
        <v>H2O/ SP600125 100µM</v>
      </c>
      <c r="AP2" s="16" t="str">
        <f>$J$2</f>
        <v>Tox Control</v>
      </c>
      <c r="AS2" s="16" t="str">
        <f>$E$2</f>
        <v>Vinc/ DMSO</v>
      </c>
      <c r="AT2" s="16" t="str">
        <f>$F$2</f>
        <v>Vinc/ SP600125 1µM</v>
      </c>
      <c r="AU2" s="16" t="str">
        <f>$G$2</f>
        <v>Vinc/ SP600125 10µM</v>
      </c>
      <c r="AV2" s="16" t="str">
        <f>$H$2</f>
        <v>Vinc/ SP600125 100µM</v>
      </c>
      <c r="AW2" s="16" t="str">
        <f>$I$2</f>
        <v>H2O/ SP600125 100µM</v>
      </c>
      <c r="AX2" s="16" t="str">
        <f>$J$2</f>
        <v>Tox Control</v>
      </c>
    </row>
    <row r="3" spans="1:50" x14ac:dyDescent="0.25">
      <c r="A3" s="4">
        <f>plate4_MT_lumi_PTX_SP_0h!F34</f>
        <v>0</v>
      </c>
      <c r="B3" s="4">
        <f>plate4_MT_lumi_PTX_SP_0h!G34</f>
        <v>1</v>
      </c>
      <c r="C3" s="4">
        <f>plate4_MT_lumi_PTX_SP_0h!H34</f>
        <v>2</v>
      </c>
      <c r="D3" s="4">
        <f>plate4_MT_lumi_PTX_SP_0h!I34</f>
        <v>3</v>
      </c>
      <c r="E3" s="4">
        <f>plate4_MT_lumi_PTX_SP_0h!J34</f>
        <v>4</v>
      </c>
      <c r="F3" s="4">
        <f>plate4_MT_lumi_PTX_SP_0h!K34</f>
        <v>5</v>
      </c>
      <c r="G3" s="4">
        <f>plate4_MT_lumi_PTX_SP_0h!L34</f>
        <v>6</v>
      </c>
      <c r="H3" s="4">
        <f>plate4_MT_lumi_PTX_SP_0h!M34</f>
        <v>7</v>
      </c>
      <c r="I3" s="4">
        <f>plate4_MT_lumi_PTX_SP_0h!N34</f>
        <v>8</v>
      </c>
      <c r="J3" s="4">
        <f>plate4_MT_lumi_PTX_SP_0h!O34</f>
        <v>9</v>
      </c>
      <c r="K3" s="4">
        <f>plate4_MT_lumi_PTX_SP_0h!P34</f>
        <v>10</v>
      </c>
      <c r="L3" s="4">
        <f>plate4_MT_lumi_PTX_SP_0h!Q34</f>
        <v>11</v>
      </c>
      <c r="M3" s="4">
        <f>plate4_MT_lumi_PTX_SP_0h!R34</f>
        <v>12</v>
      </c>
      <c r="AJ3" s="4" t="s">
        <v>145</v>
      </c>
      <c r="AR3" t="s">
        <v>146</v>
      </c>
      <c r="AW3" s="18"/>
    </row>
    <row r="4" spans="1:50" x14ac:dyDescent="0.25">
      <c r="A4" s="4" t="str">
        <f>plate4_MT_lumi_PTX_SP_0h!F35</f>
        <v>A</v>
      </c>
      <c r="B4" s="19">
        <f>plate4_MT_lumi_PTX_SP_0h!G35</f>
        <v>21</v>
      </c>
      <c r="C4" s="19">
        <f>plate4_MT_lumi_PTX_SP_0h!H35</f>
        <v>14</v>
      </c>
      <c r="D4" s="19">
        <f>plate4_MT_lumi_PTX_SP_0h!I35</f>
        <v>21</v>
      </c>
      <c r="E4" s="19">
        <f>plate4_MT_lumi_PTX_SP_0h!J35</f>
        <v>14</v>
      </c>
      <c r="F4" s="19">
        <f>plate4_MT_lumi_PTX_SP_0h!K35</f>
        <v>14</v>
      </c>
      <c r="G4" s="19">
        <f>plate4_MT_lumi_PTX_SP_0h!L35</f>
        <v>14</v>
      </c>
      <c r="H4" s="19">
        <f>plate4_MT_lumi_PTX_SP_0h!M35</f>
        <v>21</v>
      </c>
      <c r="I4" s="19">
        <f>plate4_MT_lumi_PTX_SP_0h!N35</f>
        <v>21</v>
      </c>
      <c r="J4" s="19">
        <f>plate4_MT_lumi_PTX_SP_0h!O35</f>
        <v>7</v>
      </c>
      <c r="K4" s="19">
        <f>plate4_MT_lumi_PTX_SP_0h!P35</f>
        <v>21</v>
      </c>
      <c r="L4" s="19">
        <f>plate4_MT_lumi_PTX_SP_0h!Q35</f>
        <v>14</v>
      </c>
      <c r="M4" s="19">
        <f>plate4_MT_lumi_PTX_SP_0h!R35</f>
        <v>14</v>
      </c>
      <c r="N4" s="4" t="s">
        <v>147</v>
      </c>
      <c r="AJ4">
        <f>AVERAGE(Z5:Z10,AG5:AG10)</f>
        <v>100</v>
      </c>
      <c r="AR4" s="20"/>
      <c r="AS4" s="21" t="s">
        <v>148</v>
      </c>
      <c r="AT4" s="20"/>
      <c r="AU4" s="20"/>
      <c r="AV4" s="20"/>
      <c r="AW4" s="20"/>
      <c r="AX4" s="20"/>
    </row>
    <row r="5" spans="1:50" x14ac:dyDescent="0.25">
      <c r="A5" s="4" t="str">
        <f>plate4_MT_lumi_PTX_SP_0h!F36</f>
        <v>B</v>
      </c>
      <c r="B5" s="19">
        <f>plate4_MT_lumi_PTX_SP_0h!G36</f>
        <v>21</v>
      </c>
      <c r="C5" s="19">
        <f>plate4_MT_lumi_PTX_SP_0h!H36</f>
        <v>21</v>
      </c>
      <c r="D5">
        <f>plate4_MT_lumi_PTX_SP_0h!I36</f>
        <v>2234</v>
      </c>
      <c r="E5">
        <f>plate4_MT_lumi_PTX_SP_0h!J36</f>
        <v>1904</v>
      </c>
      <c r="F5">
        <f>plate4_MT_lumi_PTX_SP_0h!K36</f>
        <v>1370</v>
      </c>
      <c r="G5">
        <f>plate4_MT_lumi_PTX_SP_0h!L36</f>
        <v>899</v>
      </c>
      <c r="H5">
        <f>plate4_MT_lumi_PTX_SP_0h!M36</f>
        <v>485</v>
      </c>
      <c r="I5">
        <f>plate4_MT_lumi_PTX_SP_0h!N36</f>
        <v>478</v>
      </c>
      <c r="J5">
        <f>plate4_MT_lumi_PTX_SP_0h!O36</f>
        <v>21</v>
      </c>
      <c r="K5">
        <f>plate4_MT_lumi_PTX_SP_0h!P36</f>
        <v>1883</v>
      </c>
      <c r="L5">
        <f>plate4_MT_lumi_PTX_SP_0h!Q36</f>
        <v>119</v>
      </c>
      <c r="M5" s="19">
        <f>plate4_MT_lumi_PTX_SP_0h!R36</f>
        <v>14</v>
      </c>
      <c r="N5">
        <f>AVERAGE(L5:L10)</f>
        <v>115.66666666666667</v>
      </c>
      <c r="P5">
        <f>D5-$N$5</f>
        <v>2118.3333333333335</v>
      </c>
      <c r="Q5">
        <f t="shared" ref="Q5:X10" si="0">E5-$N$5</f>
        <v>1788.3333333333333</v>
      </c>
      <c r="R5">
        <f t="shared" si="0"/>
        <v>1254.3333333333333</v>
      </c>
      <c r="S5">
        <f t="shared" si="0"/>
        <v>783.33333333333337</v>
      </c>
      <c r="T5">
        <f t="shared" si="0"/>
        <v>369.33333333333331</v>
      </c>
      <c r="U5">
        <f t="shared" si="0"/>
        <v>362.33333333333331</v>
      </c>
      <c r="V5">
        <f t="shared" si="0"/>
        <v>-94.666666666666671</v>
      </c>
      <c r="W5">
        <f t="shared" si="0"/>
        <v>1767.3333333333333</v>
      </c>
      <c r="X5" s="15">
        <f t="shared" si="0"/>
        <v>3.3333333333333286</v>
      </c>
      <c r="Z5">
        <f>(P5/P5)*100</f>
        <v>100</v>
      </c>
      <c r="AA5">
        <f t="shared" ref="AA5:AH10" si="1">(Q5/Q5)*100</f>
        <v>100</v>
      </c>
      <c r="AB5">
        <f t="shared" si="1"/>
        <v>100</v>
      </c>
      <c r="AC5">
        <f t="shared" si="1"/>
        <v>100</v>
      </c>
      <c r="AD5">
        <f t="shared" si="1"/>
        <v>100</v>
      </c>
      <c r="AE5">
        <f t="shared" si="1"/>
        <v>100</v>
      </c>
      <c r="AF5">
        <f t="shared" si="1"/>
        <v>100</v>
      </c>
      <c r="AG5">
        <f t="shared" si="1"/>
        <v>100</v>
      </c>
      <c r="AH5" s="15">
        <f t="shared" si="1"/>
        <v>100</v>
      </c>
      <c r="AK5">
        <f>(AA5/$AJ$4)*100</f>
        <v>100</v>
      </c>
      <c r="AL5">
        <f t="shared" ref="AL5:AP10" si="2">(AB5/$AJ$4)*100</f>
        <v>100</v>
      </c>
      <c r="AM5">
        <f t="shared" si="2"/>
        <v>100</v>
      </c>
      <c r="AN5">
        <f t="shared" si="2"/>
        <v>100</v>
      </c>
      <c r="AO5">
        <f t="shared" si="2"/>
        <v>100</v>
      </c>
      <c r="AP5">
        <f t="shared" si="2"/>
        <v>100</v>
      </c>
      <c r="AR5" s="4" t="s">
        <v>13</v>
      </c>
      <c r="AS5">
        <f>AVERAGE(AK5:AK10)</f>
        <v>100</v>
      </c>
      <c r="AT5">
        <f t="shared" ref="AT5:AX5" si="3">AVERAGE(AL5:AL10)</f>
        <v>100</v>
      </c>
      <c r="AU5">
        <f t="shared" si="3"/>
        <v>100</v>
      </c>
      <c r="AV5">
        <f t="shared" si="3"/>
        <v>100</v>
      </c>
      <c r="AW5">
        <f t="shared" si="3"/>
        <v>100</v>
      </c>
      <c r="AX5">
        <f t="shared" si="3"/>
        <v>100</v>
      </c>
    </row>
    <row r="6" spans="1:50" x14ac:dyDescent="0.25">
      <c r="A6" s="4" t="str">
        <f>plate4_MT_lumi_PTX_SP_0h!F37</f>
        <v>C</v>
      </c>
      <c r="B6" s="19">
        <f>plate4_MT_lumi_PTX_SP_0h!G37</f>
        <v>14</v>
      </c>
      <c r="C6" s="19">
        <f>plate4_MT_lumi_PTX_SP_0h!H37</f>
        <v>28</v>
      </c>
      <c r="D6">
        <f>plate4_MT_lumi_PTX_SP_0h!I37</f>
        <v>2487</v>
      </c>
      <c r="E6">
        <f>plate4_MT_lumi_PTX_SP_0h!J37</f>
        <v>2003</v>
      </c>
      <c r="F6">
        <f>plate4_MT_lumi_PTX_SP_0h!K37</f>
        <v>1440</v>
      </c>
      <c r="G6">
        <f>plate4_MT_lumi_PTX_SP_0h!L37</f>
        <v>956</v>
      </c>
      <c r="H6">
        <f>plate4_MT_lumi_PTX_SP_0h!M37</f>
        <v>485</v>
      </c>
      <c r="I6">
        <f>plate4_MT_lumi_PTX_SP_0h!N37</f>
        <v>492</v>
      </c>
      <c r="J6">
        <f>plate4_MT_lumi_PTX_SP_0h!O37</f>
        <v>35</v>
      </c>
      <c r="K6">
        <f>plate4_MT_lumi_PTX_SP_0h!P37</f>
        <v>2241</v>
      </c>
      <c r="L6">
        <f>plate4_MT_lumi_PTX_SP_0h!Q37</f>
        <v>112</v>
      </c>
      <c r="M6" s="19">
        <f>plate4_MT_lumi_PTX_SP_0h!R37</f>
        <v>14</v>
      </c>
      <c r="P6">
        <f t="shared" ref="P6:P10" si="4">D6-$N$5</f>
        <v>2371.3333333333335</v>
      </c>
      <c r="Q6">
        <f t="shared" si="0"/>
        <v>1887.3333333333333</v>
      </c>
      <c r="R6">
        <f t="shared" si="0"/>
        <v>1324.3333333333333</v>
      </c>
      <c r="S6">
        <f t="shared" si="0"/>
        <v>840.33333333333337</v>
      </c>
      <c r="T6">
        <f t="shared" si="0"/>
        <v>369.33333333333331</v>
      </c>
      <c r="U6">
        <f t="shared" si="0"/>
        <v>376.33333333333331</v>
      </c>
      <c r="V6">
        <f t="shared" si="0"/>
        <v>-80.666666666666671</v>
      </c>
      <c r="W6">
        <f t="shared" si="0"/>
        <v>2125.3333333333335</v>
      </c>
      <c r="X6" s="15">
        <f t="shared" si="0"/>
        <v>-3.6666666666666714</v>
      </c>
      <c r="Z6">
        <f t="shared" ref="Z6:Z10" si="5">(P6/P6)*100</f>
        <v>100</v>
      </c>
      <c r="AA6">
        <f t="shared" si="1"/>
        <v>100</v>
      </c>
      <c r="AB6">
        <f t="shared" si="1"/>
        <v>100</v>
      </c>
      <c r="AC6">
        <f t="shared" si="1"/>
        <v>100</v>
      </c>
      <c r="AD6">
        <f t="shared" si="1"/>
        <v>100</v>
      </c>
      <c r="AE6">
        <f t="shared" si="1"/>
        <v>100</v>
      </c>
      <c r="AF6">
        <f t="shared" si="1"/>
        <v>100</v>
      </c>
      <c r="AG6">
        <f t="shared" si="1"/>
        <v>100</v>
      </c>
      <c r="AH6" s="15">
        <f t="shared" si="1"/>
        <v>100</v>
      </c>
      <c r="AK6">
        <f t="shared" ref="AK6:AK10" si="6">(AA6/$AJ$4)*100</f>
        <v>100</v>
      </c>
      <c r="AL6">
        <f t="shared" si="2"/>
        <v>100</v>
      </c>
      <c r="AM6">
        <f t="shared" si="2"/>
        <v>100</v>
      </c>
      <c r="AN6">
        <f t="shared" si="2"/>
        <v>100</v>
      </c>
      <c r="AO6">
        <f t="shared" si="2"/>
        <v>100</v>
      </c>
      <c r="AP6">
        <f t="shared" si="2"/>
        <v>100</v>
      </c>
      <c r="AR6" s="4" t="s">
        <v>15</v>
      </c>
      <c r="AS6">
        <f>AVERAGE(AK16:AK21)</f>
        <v>98.334060255250165</v>
      </c>
      <c r="AT6">
        <f t="shared" ref="AT6:AX6" si="7">AVERAGE(AL16:AL21)</f>
        <v>149.9085087729604</v>
      </c>
      <c r="AU6">
        <f t="shared" si="7"/>
        <v>185.4590007272042</v>
      </c>
      <c r="AV6">
        <f t="shared" si="7"/>
        <v>170.86979272722942</v>
      </c>
      <c r="AW6">
        <f t="shared" si="7"/>
        <v>160.18540422799956</v>
      </c>
      <c r="AX6">
        <f t="shared" si="7"/>
        <v>21.444818402613247</v>
      </c>
    </row>
    <row r="7" spans="1:50" x14ac:dyDescent="0.25">
      <c r="A7" s="4" t="str">
        <f>plate4_MT_lumi_PTX_SP_0h!F38</f>
        <v>D</v>
      </c>
      <c r="B7" s="19">
        <f>plate4_MT_lumi_PTX_SP_0h!G38</f>
        <v>14</v>
      </c>
      <c r="C7" s="19">
        <f>plate4_MT_lumi_PTX_SP_0h!H38</f>
        <v>21</v>
      </c>
      <c r="D7">
        <f>plate4_MT_lumi_PTX_SP_0h!I38</f>
        <v>2466</v>
      </c>
      <c r="E7">
        <f>plate4_MT_lumi_PTX_SP_0h!J38</f>
        <v>1834</v>
      </c>
      <c r="F7">
        <f>plate4_MT_lumi_PTX_SP_0h!K38</f>
        <v>1377</v>
      </c>
      <c r="G7">
        <f>plate4_MT_lumi_PTX_SP_0h!L38</f>
        <v>759</v>
      </c>
      <c r="H7">
        <f>plate4_MT_lumi_PTX_SP_0h!M38</f>
        <v>478</v>
      </c>
      <c r="I7">
        <f>plate4_MT_lumi_PTX_SP_0h!N38</f>
        <v>358</v>
      </c>
      <c r="J7">
        <f>plate4_MT_lumi_PTX_SP_0h!O38</f>
        <v>63</v>
      </c>
      <c r="K7">
        <f>plate4_MT_lumi_PTX_SP_0h!P38</f>
        <v>2291</v>
      </c>
      <c r="L7">
        <f>plate4_MT_lumi_PTX_SP_0h!Q38</f>
        <v>119</v>
      </c>
      <c r="M7" s="19">
        <f>plate4_MT_lumi_PTX_SP_0h!R38</f>
        <v>14</v>
      </c>
      <c r="P7">
        <f t="shared" si="4"/>
        <v>2350.3333333333335</v>
      </c>
      <c r="Q7">
        <f t="shared" si="0"/>
        <v>1718.3333333333333</v>
      </c>
      <c r="R7">
        <f t="shared" si="0"/>
        <v>1261.3333333333333</v>
      </c>
      <c r="S7">
        <f t="shared" si="0"/>
        <v>643.33333333333337</v>
      </c>
      <c r="T7">
        <f t="shared" si="0"/>
        <v>362.33333333333331</v>
      </c>
      <c r="U7">
        <f t="shared" si="0"/>
        <v>242.33333333333331</v>
      </c>
      <c r="V7">
        <f t="shared" si="0"/>
        <v>-52.666666666666671</v>
      </c>
      <c r="W7">
        <f t="shared" si="0"/>
        <v>2175.3333333333335</v>
      </c>
      <c r="X7" s="15">
        <f t="shared" si="0"/>
        <v>3.3333333333333286</v>
      </c>
      <c r="Z7">
        <f t="shared" si="5"/>
        <v>100</v>
      </c>
      <c r="AA7">
        <f t="shared" si="1"/>
        <v>100</v>
      </c>
      <c r="AB7">
        <f t="shared" si="1"/>
        <v>100</v>
      </c>
      <c r="AC7">
        <f t="shared" si="1"/>
        <v>100</v>
      </c>
      <c r="AD7">
        <f t="shared" si="1"/>
        <v>100</v>
      </c>
      <c r="AE7">
        <f t="shared" si="1"/>
        <v>100</v>
      </c>
      <c r="AF7">
        <f t="shared" si="1"/>
        <v>100</v>
      </c>
      <c r="AG7">
        <f t="shared" si="1"/>
        <v>100</v>
      </c>
      <c r="AH7" s="15">
        <f t="shared" si="1"/>
        <v>100</v>
      </c>
      <c r="AK7">
        <f t="shared" si="6"/>
        <v>100</v>
      </c>
      <c r="AL7">
        <f t="shared" si="2"/>
        <v>100</v>
      </c>
      <c r="AM7">
        <f t="shared" si="2"/>
        <v>100</v>
      </c>
      <c r="AN7">
        <f t="shared" si="2"/>
        <v>100</v>
      </c>
      <c r="AO7">
        <f t="shared" si="2"/>
        <v>100</v>
      </c>
      <c r="AP7">
        <f t="shared" si="2"/>
        <v>100</v>
      </c>
      <c r="AR7" s="4" t="s">
        <v>17</v>
      </c>
      <c r="AS7">
        <f>AVERAGE(AK27:AK32)</f>
        <v>94.289096244411084</v>
      </c>
      <c r="AT7">
        <f t="shared" ref="AT7:AX7" si="8">AVERAGE(AL27:AL32)</f>
        <v>144.58603436535142</v>
      </c>
      <c r="AU7">
        <f t="shared" si="8"/>
        <v>194.8866498671745</v>
      </c>
      <c r="AV7">
        <f t="shared" si="8"/>
        <v>208.01623559624218</v>
      </c>
      <c r="AW7">
        <f t="shared" si="8"/>
        <v>197.41880863601804</v>
      </c>
      <c r="AX7">
        <f t="shared" si="8"/>
        <v>17.165645724833158</v>
      </c>
    </row>
    <row r="8" spans="1:50" x14ac:dyDescent="0.25">
      <c r="A8" s="4" t="str">
        <f>plate4_MT_lumi_PTX_SP_0h!F39</f>
        <v>E</v>
      </c>
      <c r="B8" s="19">
        <f>plate4_MT_lumi_PTX_SP_0h!G39</f>
        <v>7</v>
      </c>
      <c r="C8" s="19">
        <f>plate4_MT_lumi_PTX_SP_0h!H39</f>
        <v>21</v>
      </c>
      <c r="D8">
        <f>plate4_MT_lumi_PTX_SP_0h!I39</f>
        <v>2670</v>
      </c>
      <c r="E8">
        <f>plate4_MT_lumi_PTX_SP_0h!J39</f>
        <v>1946</v>
      </c>
      <c r="F8">
        <f>plate4_MT_lumi_PTX_SP_0h!K39</f>
        <v>1609</v>
      </c>
      <c r="G8">
        <f>plate4_MT_lumi_PTX_SP_0h!L39</f>
        <v>920</v>
      </c>
      <c r="H8">
        <f>plate4_MT_lumi_PTX_SP_0h!M39</f>
        <v>478</v>
      </c>
      <c r="I8">
        <f>plate4_MT_lumi_PTX_SP_0h!N39</f>
        <v>471</v>
      </c>
      <c r="J8">
        <f>plate4_MT_lumi_PTX_SP_0h!O39</f>
        <v>42</v>
      </c>
      <c r="K8">
        <f>plate4_MT_lumi_PTX_SP_0h!P39</f>
        <v>2431</v>
      </c>
      <c r="L8">
        <f>plate4_MT_lumi_PTX_SP_0h!Q39</f>
        <v>91</v>
      </c>
      <c r="M8" s="19">
        <f>plate4_MT_lumi_PTX_SP_0h!R39</f>
        <v>21</v>
      </c>
      <c r="P8">
        <f t="shared" si="4"/>
        <v>2554.3333333333335</v>
      </c>
      <c r="Q8">
        <f t="shared" si="0"/>
        <v>1830.3333333333333</v>
      </c>
      <c r="R8">
        <f t="shared" si="0"/>
        <v>1493.3333333333333</v>
      </c>
      <c r="S8">
        <f t="shared" si="0"/>
        <v>804.33333333333337</v>
      </c>
      <c r="T8">
        <f t="shared" si="0"/>
        <v>362.33333333333331</v>
      </c>
      <c r="U8">
        <f t="shared" si="0"/>
        <v>355.33333333333331</v>
      </c>
      <c r="V8">
        <f t="shared" si="0"/>
        <v>-73.666666666666671</v>
      </c>
      <c r="W8">
        <f t="shared" si="0"/>
        <v>2315.3333333333335</v>
      </c>
      <c r="X8" s="15">
        <f t="shared" si="0"/>
        <v>-24.666666666666671</v>
      </c>
      <c r="Z8">
        <f t="shared" si="5"/>
        <v>100</v>
      </c>
      <c r="AA8">
        <f t="shared" si="1"/>
        <v>100</v>
      </c>
      <c r="AB8">
        <f t="shared" si="1"/>
        <v>100</v>
      </c>
      <c r="AC8">
        <f t="shared" si="1"/>
        <v>100</v>
      </c>
      <c r="AD8">
        <f t="shared" si="1"/>
        <v>100</v>
      </c>
      <c r="AE8">
        <f t="shared" si="1"/>
        <v>100</v>
      </c>
      <c r="AF8">
        <f t="shared" si="1"/>
        <v>100</v>
      </c>
      <c r="AG8">
        <f t="shared" si="1"/>
        <v>100</v>
      </c>
      <c r="AH8" s="15">
        <f t="shared" si="1"/>
        <v>100</v>
      </c>
      <c r="AK8">
        <f t="shared" si="6"/>
        <v>100</v>
      </c>
      <c r="AL8">
        <f t="shared" si="2"/>
        <v>100</v>
      </c>
      <c r="AM8">
        <f t="shared" si="2"/>
        <v>100</v>
      </c>
      <c r="AN8">
        <f t="shared" si="2"/>
        <v>100</v>
      </c>
      <c r="AO8">
        <f t="shared" si="2"/>
        <v>100</v>
      </c>
      <c r="AP8">
        <f t="shared" si="2"/>
        <v>100</v>
      </c>
      <c r="AR8" s="4" t="s">
        <v>19</v>
      </c>
      <c r="AS8">
        <f>AVERAGE(AK38:AK43)</f>
        <v>80.47928609910123</v>
      </c>
      <c r="AT8">
        <f t="shared" ref="AT8:AX8" si="9">AVERAGE(AL38:AL43)</f>
        <v>130.05499898900982</v>
      </c>
      <c r="AU8">
        <f t="shared" si="9"/>
        <v>186.81978610885389</v>
      </c>
      <c r="AV8">
        <f t="shared" si="9"/>
        <v>221.81694187612572</v>
      </c>
      <c r="AW8">
        <f t="shared" si="9"/>
        <v>199.89810085112046</v>
      </c>
      <c r="AX8">
        <f t="shared" si="9"/>
        <v>17.953787958016335</v>
      </c>
    </row>
    <row r="9" spans="1:50" x14ac:dyDescent="0.25">
      <c r="A9" s="4" t="str">
        <f>plate4_MT_lumi_PTX_SP_0h!F40</f>
        <v>F</v>
      </c>
      <c r="B9" s="19">
        <f>plate4_MT_lumi_PTX_SP_0h!G40</f>
        <v>14</v>
      </c>
      <c r="C9" s="19">
        <f>plate4_MT_lumi_PTX_SP_0h!H40</f>
        <v>21</v>
      </c>
      <c r="D9">
        <f>plate4_MT_lumi_PTX_SP_0h!I40</f>
        <v>2017</v>
      </c>
      <c r="E9">
        <f>plate4_MT_lumi_PTX_SP_0h!J40</f>
        <v>1714</v>
      </c>
      <c r="F9">
        <f>plate4_MT_lumi_PTX_SP_0h!K40</f>
        <v>1581</v>
      </c>
      <c r="G9">
        <f>plate4_MT_lumi_PTX_SP_0h!L40</f>
        <v>1047</v>
      </c>
      <c r="H9">
        <f>plate4_MT_lumi_PTX_SP_0h!M40</f>
        <v>492</v>
      </c>
      <c r="I9">
        <f>plate4_MT_lumi_PTX_SP_0h!N40</f>
        <v>520</v>
      </c>
      <c r="J9">
        <f>plate4_MT_lumi_PTX_SP_0h!O40</f>
        <v>28</v>
      </c>
      <c r="K9">
        <f>plate4_MT_lumi_PTX_SP_0h!P40</f>
        <v>2375</v>
      </c>
      <c r="L9">
        <f>plate4_MT_lumi_PTX_SP_0h!Q40</f>
        <v>134</v>
      </c>
      <c r="M9" s="19">
        <f>plate4_MT_lumi_PTX_SP_0h!R40</f>
        <v>14</v>
      </c>
      <c r="P9">
        <f t="shared" si="4"/>
        <v>1901.3333333333333</v>
      </c>
      <c r="Q9">
        <f t="shared" si="0"/>
        <v>1598.3333333333333</v>
      </c>
      <c r="R9">
        <f t="shared" si="0"/>
        <v>1465.3333333333333</v>
      </c>
      <c r="S9">
        <f t="shared" si="0"/>
        <v>931.33333333333337</v>
      </c>
      <c r="T9">
        <f t="shared" si="0"/>
        <v>376.33333333333331</v>
      </c>
      <c r="U9">
        <f t="shared" si="0"/>
        <v>404.33333333333331</v>
      </c>
      <c r="V9">
        <f t="shared" si="0"/>
        <v>-87.666666666666671</v>
      </c>
      <c r="W9">
        <f t="shared" si="0"/>
        <v>2259.3333333333335</v>
      </c>
      <c r="X9" s="15">
        <f t="shared" si="0"/>
        <v>18.333333333333329</v>
      </c>
      <c r="Z9">
        <f t="shared" si="5"/>
        <v>100</v>
      </c>
      <c r="AA9">
        <f t="shared" si="1"/>
        <v>100</v>
      </c>
      <c r="AB9">
        <f t="shared" si="1"/>
        <v>100</v>
      </c>
      <c r="AC9">
        <f t="shared" si="1"/>
        <v>100</v>
      </c>
      <c r="AD9">
        <f t="shared" si="1"/>
        <v>100</v>
      </c>
      <c r="AE9">
        <f t="shared" si="1"/>
        <v>100</v>
      </c>
      <c r="AF9">
        <f t="shared" si="1"/>
        <v>100</v>
      </c>
      <c r="AG9">
        <f t="shared" si="1"/>
        <v>100</v>
      </c>
      <c r="AH9" s="15">
        <f t="shared" si="1"/>
        <v>100</v>
      </c>
      <c r="AK9">
        <f t="shared" si="6"/>
        <v>100</v>
      </c>
      <c r="AL9">
        <f t="shared" si="2"/>
        <v>100</v>
      </c>
      <c r="AM9">
        <f t="shared" si="2"/>
        <v>100</v>
      </c>
      <c r="AN9">
        <f t="shared" si="2"/>
        <v>100</v>
      </c>
      <c r="AO9">
        <f t="shared" si="2"/>
        <v>100</v>
      </c>
      <c r="AP9">
        <f t="shared" si="2"/>
        <v>100</v>
      </c>
      <c r="AR9" s="4" t="s">
        <v>21</v>
      </c>
      <c r="AS9">
        <f>AVERAGE(AK49:AK54)</f>
        <v>68.028878561011609</v>
      </c>
      <c r="AT9">
        <f t="shared" ref="AT9:AX9" si="10">AVERAGE(AL49:AL54)</f>
        <v>110.4505523710762</v>
      </c>
      <c r="AU9">
        <f t="shared" si="10"/>
        <v>169.96131375266822</v>
      </c>
      <c r="AV9">
        <f t="shared" si="10"/>
        <v>241.16041336087639</v>
      </c>
      <c r="AW9">
        <f t="shared" si="10"/>
        <v>228.89246089848106</v>
      </c>
      <c r="AX9">
        <f t="shared" si="10"/>
        <v>24.001510072326379</v>
      </c>
    </row>
    <row r="10" spans="1:50" x14ac:dyDescent="0.25">
      <c r="A10" s="4" t="str">
        <f>plate4_MT_lumi_PTX_SP_0h!F41</f>
        <v>G</v>
      </c>
      <c r="B10" s="19">
        <f>plate4_MT_lumi_PTX_SP_0h!G41</f>
        <v>14</v>
      </c>
      <c r="C10" s="19">
        <f>plate4_MT_lumi_PTX_SP_0h!H41</f>
        <v>14</v>
      </c>
      <c r="D10">
        <f>plate4_MT_lumi_PTX_SP_0h!I41</f>
        <v>2347</v>
      </c>
      <c r="E10">
        <f>plate4_MT_lumi_PTX_SP_0h!J41</f>
        <v>2277</v>
      </c>
      <c r="F10">
        <f>plate4_MT_lumi_PTX_SP_0h!K41</f>
        <v>1433</v>
      </c>
      <c r="G10">
        <f>plate4_MT_lumi_PTX_SP_0h!L41</f>
        <v>913</v>
      </c>
      <c r="H10">
        <f>plate4_MT_lumi_PTX_SP_0h!M41</f>
        <v>541</v>
      </c>
      <c r="I10">
        <f>plate4_MT_lumi_PTX_SP_0h!N41</f>
        <v>520</v>
      </c>
      <c r="J10">
        <f>plate4_MT_lumi_PTX_SP_0h!O41</f>
        <v>77</v>
      </c>
      <c r="K10">
        <f>plate4_MT_lumi_PTX_SP_0h!P41</f>
        <v>2811</v>
      </c>
      <c r="L10">
        <f>plate4_MT_lumi_PTX_SP_0h!Q41</f>
        <v>119</v>
      </c>
      <c r="M10" s="19">
        <f>plate4_MT_lumi_PTX_SP_0h!R41</f>
        <v>14</v>
      </c>
      <c r="P10">
        <f t="shared" si="4"/>
        <v>2231.3333333333335</v>
      </c>
      <c r="Q10">
        <f t="shared" si="0"/>
        <v>2161.3333333333335</v>
      </c>
      <c r="R10">
        <f t="shared" si="0"/>
        <v>1317.3333333333333</v>
      </c>
      <c r="S10">
        <f t="shared" si="0"/>
        <v>797.33333333333337</v>
      </c>
      <c r="T10">
        <f t="shared" si="0"/>
        <v>425.33333333333331</v>
      </c>
      <c r="U10">
        <f t="shared" si="0"/>
        <v>404.33333333333331</v>
      </c>
      <c r="V10">
        <f t="shared" si="0"/>
        <v>-38.666666666666671</v>
      </c>
      <c r="W10">
        <f t="shared" si="0"/>
        <v>2695.3333333333335</v>
      </c>
      <c r="X10" s="15">
        <f t="shared" si="0"/>
        <v>3.3333333333333286</v>
      </c>
      <c r="Z10">
        <f t="shared" si="5"/>
        <v>100</v>
      </c>
      <c r="AA10">
        <f t="shared" si="1"/>
        <v>100</v>
      </c>
      <c r="AB10">
        <f t="shared" si="1"/>
        <v>100</v>
      </c>
      <c r="AC10">
        <f t="shared" si="1"/>
        <v>100</v>
      </c>
      <c r="AD10">
        <f t="shared" si="1"/>
        <v>100</v>
      </c>
      <c r="AE10">
        <f t="shared" si="1"/>
        <v>100</v>
      </c>
      <c r="AF10">
        <f t="shared" si="1"/>
        <v>100</v>
      </c>
      <c r="AG10">
        <f t="shared" si="1"/>
        <v>100</v>
      </c>
      <c r="AH10" s="15">
        <f t="shared" si="1"/>
        <v>100</v>
      </c>
      <c r="AK10">
        <f t="shared" si="6"/>
        <v>100</v>
      </c>
      <c r="AL10">
        <f t="shared" si="2"/>
        <v>100</v>
      </c>
      <c r="AM10">
        <f t="shared" si="2"/>
        <v>100</v>
      </c>
      <c r="AN10">
        <f t="shared" si="2"/>
        <v>100</v>
      </c>
      <c r="AO10">
        <f t="shared" si="2"/>
        <v>100</v>
      </c>
      <c r="AP10">
        <f t="shared" si="2"/>
        <v>100</v>
      </c>
      <c r="AR10" s="4" t="s">
        <v>23</v>
      </c>
      <c r="AS10">
        <f>AVERAGE(AK60:AK65)</f>
        <v>54.873807152068743</v>
      </c>
      <c r="AT10">
        <f t="shared" ref="AT10:AX10" si="11">AVERAGE(AL60:AL65)</f>
        <v>89.257950680493366</v>
      </c>
      <c r="AU10">
        <f t="shared" si="11"/>
        <v>136.31618638217745</v>
      </c>
      <c r="AV10">
        <f t="shared" si="11"/>
        <v>239.20590796224826</v>
      </c>
      <c r="AW10">
        <f t="shared" si="11"/>
        <v>239.99760212530387</v>
      </c>
      <c r="AX10">
        <f t="shared" si="11"/>
        <v>26.601272588128836</v>
      </c>
    </row>
    <row r="11" spans="1:50" x14ac:dyDescent="0.25">
      <c r="A11" s="4" t="str">
        <f>plate4_MT_lumi_PTX_SP_0h!F42</f>
        <v>H</v>
      </c>
      <c r="B11" s="19">
        <f>plate4_MT_lumi_PTX_SP_0h!G42</f>
        <v>14</v>
      </c>
      <c r="C11" s="19">
        <f>plate4_MT_lumi_PTX_SP_0h!H42</f>
        <v>14</v>
      </c>
      <c r="D11" s="19">
        <f>plate4_MT_lumi_PTX_SP_0h!I42</f>
        <v>14</v>
      </c>
      <c r="E11" s="19">
        <f>plate4_MT_lumi_PTX_SP_0h!J42</f>
        <v>21</v>
      </c>
      <c r="F11" s="19">
        <f>plate4_MT_lumi_PTX_SP_0h!K42</f>
        <v>14</v>
      </c>
      <c r="G11" s="19">
        <f>plate4_MT_lumi_PTX_SP_0h!L42</f>
        <v>21</v>
      </c>
      <c r="H11" s="19">
        <f>plate4_MT_lumi_PTX_SP_0h!M42</f>
        <v>21</v>
      </c>
      <c r="I11" s="19">
        <f>plate4_MT_lumi_PTX_SP_0h!N42</f>
        <v>21</v>
      </c>
      <c r="J11" s="19">
        <f>plate4_MT_lumi_PTX_SP_0h!O42</f>
        <v>7</v>
      </c>
      <c r="K11" s="19">
        <f>plate4_MT_lumi_PTX_SP_0h!P42</f>
        <v>14</v>
      </c>
      <c r="L11" s="19">
        <f>plate4_MT_lumi_PTX_SP_0h!Q42</f>
        <v>14</v>
      </c>
      <c r="M11" s="19">
        <f>plate4_MT_lumi_PTX_SP_0h!R42</f>
        <v>14</v>
      </c>
      <c r="AR11" s="4" t="s">
        <v>25</v>
      </c>
      <c r="AS11">
        <f>AVERAGE(AK71:AK76)</f>
        <v>49.593487057375263</v>
      </c>
      <c r="AT11">
        <f t="shared" ref="AT11:AX11" si="12">AVERAGE(AL71:AL76)</f>
        <v>80.450559897912967</v>
      </c>
      <c r="AU11">
        <f t="shared" si="12"/>
        <v>119.80782182781057</v>
      </c>
      <c r="AV11">
        <f t="shared" si="12"/>
        <v>231.85497837289824</v>
      </c>
      <c r="AW11">
        <f t="shared" si="12"/>
        <v>243.90030022128971</v>
      </c>
      <c r="AX11">
        <f t="shared" si="12"/>
        <v>29.19006842094721</v>
      </c>
    </row>
    <row r="12" spans="1:50" x14ac:dyDescent="0.25">
      <c r="AJ12" s="4"/>
    </row>
    <row r="13" spans="1:50" ht="45" x14ac:dyDescent="0.25">
      <c r="A13" s="4" t="s">
        <v>15</v>
      </c>
      <c r="B13" s="16" t="str">
        <f>'12h'!G33</f>
        <v>PBS</v>
      </c>
      <c r="C13" s="16" t="str">
        <f>'12h'!H33</f>
        <v>PBS</v>
      </c>
      <c r="D13" s="16" t="str">
        <f>'12h'!I33</f>
        <v>H2O/ DMSO</v>
      </c>
      <c r="E13" s="16" t="str">
        <f>'12h'!J33</f>
        <v>Vinc/ DMSO</v>
      </c>
      <c r="F13" s="16" t="str">
        <f>'12h'!K33</f>
        <v>Vinc/ SP600125 1µM</v>
      </c>
      <c r="G13" s="16" t="str">
        <f>'12h'!L33</f>
        <v>Vinc/ SP600125 10µM</v>
      </c>
      <c r="H13" s="16" t="str">
        <f>'12h'!M33</f>
        <v>Vinc/ SP600125 100µM</v>
      </c>
      <c r="I13" s="16" t="str">
        <f>'12h'!N33</f>
        <v>H2O/ SP600125 100µM</v>
      </c>
      <c r="J13" s="16" t="str">
        <f>'12h'!O33</f>
        <v>Tox Control</v>
      </c>
      <c r="K13" s="16" t="str">
        <f>'12h'!P33</f>
        <v>H2O/ DMSO</v>
      </c>
      <c r="L13" s="16" t="str">
        <f>'12h'!Q33</f>
        <v>Empty</v>
      </c>
      <c r="M13" s="16" t="str">
        <f>'12h'!R33</f>
        <v xml:space="preserve">PBS </v>
      </c>
      <c r="P13" s="16" t="str">
        <f>$D$2</f>
        <v>H2O/ DMSO</v>
      </c>
      <c r="Q13" s="16" t="str">
        <f>$E$2</f>
        <v>Vinc/ DMSO</v>
      </c>
      <c r="R13" s="16" t="str">
        <f>$F$2</f>
        <v>Vinc/ SP600125 1µM</v>
      </c>
      <c r="S13" s="16" t="str">
        <f>$G$2</f>
        <v>Vinc/ SP600125 10µM</v>
      </c>
      <c r="T13" s="16" t="str">
        <f>$H$2</f>
        <v>Vinc/ SP600125 100µM</v>
      </c>
      <c r="U13" s="16" t="str">
        <f>$I$2</f>
        <v>H2O/ SP600125 100µM</v>
      </c>
      <c r="V13" s="16" t="str">
        <f>$J$2</f>
        <v>Tox Control</v>
      </c>
      <c r="W13" s="16" t="str">
        <f>$K$2</f>
        <v>H2O/ DMSO</v>
      </c>
      <c r="X13" s="17" t="str">
        <f>$L$2</f>
        <v>Empty</v>
      </c>
      <c r="Z13" s="16" t="str">
        <f>$D$2</f>
        <v>H2O/ DMSO</v>
      </c>
      <c r="AA13" s="16" t="str">
        <f>$E$2</f>
        <v>Vinc/ DMSO</v>
      </c>
      <c r="AB13" s="16" t="str">
        <f>$F$2</f>
        <v>Vinc/ SP600125 1µM</v>
      </c>
      <c r="AC13" s="16" t="str">
        <f>$G$2</f>
        <v>Vinc/ SP600125 10µM</v>
      </c>
      <c r="AD13" s="16" t="str">
        <f>$H$2</f>
        <v>Vinc/ SP600125 100µM</v>
      </c>
      <c r="AE13" s="16" t="str">
        <f>$I$2</f>
        <v>H2O/ SP600125 100µM</v>
      </c>
      <c r="AF13" s="16" t="str">
        <f>$J$2</f>
        <v>Tox Control</v>
      </c>
      <c r="AG13" s="16" t="str">
        <f>$K$2</f>
        <v>H2O/ DMSO</v>
      </c>
      <c r="AH13" s="17" t="str">
        <f>$L$2</f>
        <v>Empty</v>
      </c>
      <c r="AJ13" s="16"/>
      <c r="AK13" s="16" t="str">
        <f>$E$2</f>
        <v>Vinc/ DMSO</v>
      </c>
      <c r="AL13" s="16" t="str">
        <f>$F$2</f>
        <v>Vinc/ SP600125 1µM</v>
      </c>
      <c r="AM13" s="16" t="str">
        <f>$G$2</f>
        <v>Vinc/ SP600125 10µM</v>
      </c>
      <c r="AN13" s="16" t="str">
        <f>$H$2</f>
        <v>Vinc/ SP600125 100µM</v>
      </c>
      <c r="AO13" s="16" t="str">
        <f>$I$2</f>
        <v>H2O/ SP600125 100µM</v>
      </c>
      <c r="AP13" s="16" t="str">
        <f>$J$2</f>
        <v>Tox Control</v>
      </c>
      <c r="AQ13" s="16"/>
      <c r="AS13" s="16" t="str">
        <f>$E$2</f>
        <v>Vinc/ DMSO</v>
      </c>
      <c r="AT13" s="16" t="str">
        <f>$F$2</f>
        <v>Vinc/ SP600125 1µM</v>
      </c>
      <c r="AU13" s="16" t="str">
        <f>$G$2</f>
        <v>Vinc/ SP600125 10µM</v>
      </c>
      <c r="AV13" s="16" t="str">
        <f>$H$2</f>
        <v>Vinc/ SP600125 100µM</v>
      </c>
      <c r="AW13" s="16" t="str">
        <f>$I$2</f>
        <v>H2O/ SP600125 100µM</v>
      </c>
      <c r="AX13" s="16" t="str">
        <f>$J$2</f>
        <v>Tox Control</v>
      </c>
    </row>
    <row r="14" spans="1:50" x14ac:dyDescent="0.25">
      <c r="A14" s="4">
        <f>'12h'!F34</f>
        <v>0</v>
      </c>
      <c r="B14" s="4">
        <f>'12h'!G34</f>
        <v>1</v>
      </c>
      <c r="C14" s="4">
        <f>'12h'!H34</f>
        <v>2</v>
      </c>
      <c r="D14" s="4">
        <f>'12h'!I34</f>
        <v>3</v>
      </c>
      <c r="E14" s="4">
        <f>'12h'!J34</f>
        <v>4</v>
      </c>
      <c r="F14" s="4">
        <f>'12h'!K34</f>
        <v>5</v>
      </c>
      <c r="G14" s="4">
        <f>'12h'!L34</f>
        <v>6</v>
      </c>
      <c r="H14" s="4">
        <f>'12h'!M34</f>
        <v>7</v>
      </c>
      <c r="I14" s="4">
        <f>'12h'!N34</f>
        <v>8</v>
      </c>
      <c r="J14" s="4">
        <f>'12h'!O34</f>
        <v>9</v>
      </c>
      <c r="K14" s="4">
        <f>'12h'!P34</f>
        <v>10</v>
      </c>
      <c r="L14" s="4">
        <f>'12h'!Q34</f>
        <v>11</v>
      </c>
      <c r="M14" s="4">
        <f>'12h'!R34</f>
        <v>12</v>
      </c>
      <c r="AJ14" s="4" t="s">
        <v>145</v>
      </c>
    </row>
    <row r="15" spans="1:50" x14ac:dyDescent="0.25">
      <c r="A15" s="4" t="str">
        <f>'12h'!F35</f>
        <v>A</v>
      </c>
      <c r="B15" s="19">
        <f>'12h'!G35</f>
        <v>70</v>
      </c>
      <c r="C15" s="19">
        <f>'12h'!H35</f>
        <v>98</v>
      </c>
      <c r="D15" s="19">
        <f>'12h'!I35</f>
        <v>119</v>
      </c>
      <c r="E15" s="19">
        <f>'12h'!J35</f>
        <v>119</v>
      </c>
      <c r="F15" s="19">
        <f>'12h'!K35</f>
        <v>134</v>
      </c>
      <c r="G15" s="19">
        <f>'12h'!L35</f>
        <v>98</v>
      </c>
      <c r="H15" s="19">
        <f>'12h'!M35</f>
        <v>105</v>
      </c>
      <c r="I15" s="19">
        <f>'12h'!N35</f>
        <v>91</v>
      </c>
      <c r="J15" s="19">
        <f>'12h'!O35</f>
        <v>91</v>
      </c>
      <c r="K15" s="19">
        <f>'12h'!P35</f>
        <v>70</v>
      </c>
      <c r="L15" s="19">
        <f>'12h'!Q35</f>
        <v>70</v>
      </c>
      <c r="M15" s="19">
        <f>'12h'!R35</f>
        <v>56</v>
      </c>
      <c r="N15" s="4" t="s">
        <v>147</v>
      </c>
      <c r="AJ15">
        <f>AVERAGE(Z16:Z21,AG16:AG21)</f>
        <v>798.42128137742748</v>
      </c>
      <c r="AR15" s="22"/>
      <c r="AS15" s="23" t="s">
        <v>149</v>
      </c>
      <c r="AT15" s="22"/>
      <c r="AU15" s="22"/>
      <c r="AV15" s="22"/>
      <c r="AW15" s="22"/>
      <c r="AX15" s="22"/>
    </row>
    <row r="16" spans="1:50" x14ac:dyDescent="0.25">
      <c r="A16" s="4" t="str">
        <f>'12h'!F36</f>
        <v>B</v>
      </c>
      <c r="B16" s="19">
        <f>'12h'!G36</f>
        <v>70</v>
      </c>
      <c r="C16" s="19">
        <f>'12h'!H36</f>
        <v>112</v>
      </c>
      <c r="D16">
        <f>'12h'!I36</f>
        <v>15957</v>
      </c>
      <c r="E16">
        <f>'12h'!J36</f>
        <v>14685</v>
      </c>
      <c r="F16">
        <f>'12h'!K36</f>
        <v>15725</v>
      </c>
      <c r="G16">
        <f>'12h'!L36</f>
        <v>12191</v>
      </c>
      <c r="H16">
        <f>'12h'!M36</f>
        <v>4666</v>
      </c>
      <c r="I16">
        <f>'12h'!N36</f>
        <v>4659</v>
      </c>
      <c r="J16">
        <f>'12h'!O36</f>
        <v>70</v>
      </c>
      <c r="K16">
        <f>'12h'!P36</f>
        <v>14959</v>
      </c>
      <c r="L16">
        <f>'12h'!Q36</f>
        <v>204</v>
      </c>
      <c r="M16" s="19">
        <f>'12h'!R36</f>
        <v>63</v>
      </c>
      <c r="N16">
        <f>AVERAGE(L16:L21)</f>
        <v>187.66666666666666</v>
      </c>
      <c r="P16">
        <f>D16-$N$16</f>
        <v>15769.333333333334</v>
      </c>
      <c r="Q16">
        <f t="shared" ref="Q16:X21" si="13">E16-$N$16</f>
        <v>14497.333333333334</v>
      </c>
      <c r="R16">
        <f t="shared" si="13"/>
        <v>15537.333333333334</v>
      </c>
      <c r="S16">
        <f t="shared" si="13"/>
        <v>12003.333333333334</v>
      </c>
      <c r="T16">
        <f t="shared" si="13"/>
        <v>4478.333333333333</v>
      </c>
      <c r="U16">
        <f t="shared" si="13"/>
        <v>4471.333333333333</v>
      </c>
      <c r="V16">
        <f t="shared" si="13"/>
        <v>-117.66666666666666</v>
      </c>
      <c r="W16">
        <f t="shared" si="13"/>
        <v>14771.333333333334</v>
      </c>
      <c r="X16" s="15">
        <f t="shared" si="13"/>
        <v>16.333333333333343</v>
      </c>
      <c r="Z16">
        <f>(P16/P5)*100</f>
        <v>744.42171518489374</v>
      </c>
      <c r="AA16">
        <f t="shared" ref="AA16:AH21" si="14">(Q16/Q5)*100</f>
        <v>810.66169617893763</v>
      </c>
      <c r="AB16">
        <f t="shared" si="14"/>
        <v>1238.6925325538134</v>
      </c>
      <c r="AC16">
        <f t="shared" si="14"/>
        <v>1532.3404255319149</v>
      </c>
      <c r="AD16">
        <f t="shared" si="14"/>
        <v>1212.5451263537907</v>
      </c>
      <c r="AE16">
        <f t="shared" si="14"/>
        <v>1234.038638454462</v>
      </c>
      <c r="AF16">
        <f t="shared" si="14"/>
        <v>124.2957746478873</v>
      </c>
      <c r="AG16">
        <f t="shared" si="14"/>
        <v>835.79781214635989</v>
      </c>
      <c r="AH16" s="15">
        <f t="shared" si="14"/>
        <v>490.00000000000102</v>
      </c>
      <c r="AK16">
        <f>(AA16/$AJ$15)*100</f>
        <v>101.53307722213931</v>
      </c>
      <c r="AL16">
        <f t="shared" ref="AL16:AP21" si="15">(AB16/$AJ$15)*100</f>
        <v>155.14272495553161</v>
      </c>
      <c r="AM16">
        <f t="shared" si="15"/>
        <v>191.92129033539013</v>
      </c>
      <c r="AN16">
        <f t="shared" si="15"/>
        <v>151.86783652133138</v>
      </c>
      <c r="AO16">
        <f t="shared" si="15"/>
        <v>154.55983792484994</v>
      </c>
      <c r="AP16">
        <f t="shared" si="15"/>
        <v>15.567693089724965</v>
      </c>
      <c r="AR16" s="4" t="s">
        <v>13</v>
      </c>
      <c r="AS16">
        <f>STDEV(AK5:AK10)</f>
        <v>0</v>
      </c>
      <c r="AT16">
        <f t="shared" ref="AT16:AV16" si="16">STDEV(AB5:AB10)</f>
        <v>0</v>
      </c>
      <c r="AU16">
        <f t="shared" si="16"/>
        <v>0</v>
      </c>
      <c r="AV16">
        <f t="shared" si="16"/>
        <v>0</v>
      </c>
      <c r="AW16">
        <f>STDEV(AE6:AE10)</f>
        <v>0</v>
      </c>
      <c r="AX16">
        <f>STDEV(AF6:AF10)</f>
        <v>0</v>
      </c>
    </row>
    <row r="17" spans="1:50" x14ac:dyDescent="0.25">
      <c r="A17" s="4" t="str">
        <f>'12h'!F37</f>
        <v>C</v>
      </c>
      <c r="B17" s="19">
        <f>'12h'!G37</f>
        <v>84</v>
      </c>
      <c r="C17" s="19">
        <f>'12h'!H37</f>
        <v>134</v>
      </c>
      <c r="D17">
        <f>'12h'!I37</f>
        <v>18845</v>
      </c>
      <c r="E17">
        <f>'12h'!J37</f>
        <v>16280</v>
      </c>
      <c r="F17">
        <f>'12h'!K37</f>
        <v>16540</v>
      </c>
      <c r="G17">
        <f>'12h'!L37</f>
        <v>13034</v>
      </c>
      <c r="H17">
        <f>'12h'!M37</f>
        <v>5333</v>
      </c>
      <c r="I17">
        <f>'12h'!N37</f>
        <v>4701</v>
      </c>
      <c r="J17">
        <f>'12h'!O37</f>
        <v>77</v>
      </c>
      <c r="K17">
        <f>'12h'!P37</f>
        <v>18086</v>
      </c>
      <c r="L17">
        <f>'12h'!Q37</f>
        <v>169</v>
      </c>
      <c r="M17" s="19">
        <f>'12h'!R37</f>
        <v>70</v>
      </c>
      <c r="P17">
        <f t="shared" ref="P17:P21" si="17">D17-$N$16</f>
        <v>18657.333333333332</v>
      </c>
      <c r="Q17">
        <f t="shared" si="13"/>
        <v>16092.333333333334</v>
      </c>
      <c r="R17">
        <f t="shared" si="13"/>
        <v>16352.333333333334</v>
      </c>
      <c r="S17">
        <f t="shared" si="13"/>
        <v>12846.333333333334</v>
      </c>
      <c r="T17">
        <f t="shared" si="13"/>
        <v>5145.333333333333</v>
      </c>
      <c r="U17">
        <f t="shared" si="13"/>
        <v>4513.333333333333</v>
      </c>
      <c r="V17">
        <f t="shared" si="13"/>
        <v>-110.66666666666666</v>
      </c>
      <c r="W17">
        <f t="shared" si="13"/>
        <v>17898.333333333332</v>
      </c>
      <c r="X17" s="15">
        <f t="shared" si="13"/>
        <v>-18.666666666666657</v>
      </c>
      <c r="Z17">
        <f t="shared" ref="Z17:Z21" si="18">(P17/P6)*100</f>
        <v>786.78661793646313</v>
      </c>
      <c r="AA17">
        <f t="shared" si="14"/>
        <v>852.64924055104211</v>
      </c>
      <c r="AB17">
        <f t="shared" si="14"/>
        <v>1234.7596274855273</v>
      </c>
      <c r="AC17">
        <f t="shared" si="14"/>
        <v>1528.7187623958748</v>
      </c>
      <c r="AD17">
        <f t="shared" si="14"/>
        <v>1393.1407942238266</v>
      </c>
      <c r="AE17">
        <f t="shared" si="14"/>
        <v>1199.291408325952</v>
      </c>
      <c r="AF17">
        <f t="shared" si="14"/>
        <v>137.19008264462809</v>
      </c>
      <c r="AG17">
        <f t="shared" si="14"/>
        <v>842.1424090338769</v>
      </c>
      <c r="AH17" s="15">
        <f t="shared" si="14"/>
        <v>509.09090909090821</v>
      </c>
      <c r="AK17">
        <f t="shared" ref="AK17:AK21" si="19">(AA17/$AJ$15)*100</f>
        <v>106.79189801655352</v>
      </c>
      <c r="AL17">
        <f t="shared" si="15"/>
        <v>154.65013975520964</v>
      </c>
      <c r="AM17">
        <f t="shared" si="15"/>
        <v>191.46768730394388</v>
      </c>
      <c r="AN17">
        <f t="shared" si="15"/>
        <v>174.48693148814814</v>
      </c>
      <c r="AO17">
        <f t="shared" si="15"/>
        <v>150.20784594530696</v>
      </c>
      <c r="AP17">
        <f t="shared" si="15"/>
        <v>17.182668579167792</v>
      </c>
      <c r="AR17" s="4" t="s">
        <v>15</v>
      </c>
      <c r="AS17">
        <f>STDEV(AK16:AK21)</f>
        <v>8.5224036872804021</v>
      </c>
      <c r="AT17">
        <f t="shared" ref="AT17:AX17" si="20">STDEV(AL16:AL21)</f>
        <v>11.010767855550894</v>
      </c>
      <c r="AU17">
        <f t="shared" si="20"/>
        <v>18.534328810534763</v>
      </c>
      <c r="AV17">
        <f t="shared" si="20"/>
        <v>19.847288391740193</v>
      </c>
      <c r="AW17">
        <f t="shared" si="20"/>
        <v>18.81048027047277</v>
      </c>
      <c r="AX17">
        <f t="shared" si="20"/>
        <v>8.7067267723742923</v>
      </c>
    </row>
    <row r="18" spans="1:50" x14ac:dyDescent="0.25">
      <c r="A18" s="4" t="str">
        <f>'12h'!F38</f>
        <v>D</v>
      </c>
      <c r="B18" s="19">
        <f>'12h'!G38</f>
        <v>84</v>
      </c>
      <c r="C18" s="19">
        <f>'12h'!H38</f>
        <v>119</v>
      </c>
      <c r="D18">
        <f>'12h'!I38</f>
        <v>17756</v>
      </c>
      <c r="E18">
        <f>'12h'!J38</f>
        <v>14221</v>
      </c>
      <c r="F18">
        <f>'12h'!K38</f>
        <v>16463</v>
      </c>
      <c r="G18">
        <f>'12h'!L38</f>
        <v>8762</v>
      </c>
      <c r="H18">
        <f>'12h'!M38</f>
        <v>5382</v>
      </c>
      <c r="I18">
        <f>'12h'!N38</f>
        <v>2923</v>
      </c>
      <c r="J18">
        <f>'12h'!O38</f>
        <v>91</v>
      </c>
      <c r="K18">
        <f>'12h'!P38</f>
        <v>18472</v>
      </c>
      <c r="L18">
        <f>'12h'!Q38</f>
        <v>197</v>
      </c>
      <c r="M18" s="19">
        <f>'12h'!R38</f>
        <v>84</v>
      </c>
      <c r="P18">
        <f t="shared" si="17"/>
        <v>17568.333333333332</v>
      </c>
      <c r="Q18">
        <f t="shared" si="13"/>
        <v>14033.333333333334</v>
      </c>
      <c r="R18">
        <f t="shared" si="13"/>
        <v>16275.333333333334</v>
      </c>
      <c r="S18">
        <f t="shared" si="13"/>
        <v>8574.3333333333339</v>
      </c>
      <c r="T18">
        <f t="shared" si="13"/>
        <v>5194.333333333333</v>
      </c>
      <c r="U18">
        <f t="shared" si="13"/>
        <v>2735.3333333333335</v>
      </c>
      <c r="V18">
        <f t="shared" si="13"/>
        <v>-96.666666666666657</v>
      </c>
      <c r="W18">
        <f t="shared" si="13"/>
        <v>18284.333333333332</v>
      </c>
      <c r="X18" s="15">
        <f t="shared" si="13"/>
        <v>9.3333333333333428</v>
      </c>
      <c r="Z18">
        <f t="shared" si="18"/>
        <v>747.48262657779026</v>
      </c>
      <c r="AA18">
        <f t="shared" si="14"/>
        <v>816.6828322017459</v>
      </c>
      <c r="AB18">
        <f t="shared" si="14"/>
        <v>1290.3276955602537</v>
      </c>
      <c r="AC18">
        <f t="shared" si="14"/>
        <v>1332.79792746114</v>
      </c>
      <c r="AD18">
        <f t="shared" si="14"/>
        <v>1433.578656853726</v>
      </c>
      <c r="AE18">
        <f t="shared" si="14"/>
        <v>1128.7482806052271</v>
      </c>
      <c r="AF18">
        <f t="shared" si="14"/>
        <v>183.5443037974683</v>
      </c>
      <c r="AG18">
        <f t="shared" si="14"/>
        <v>840.53018694452942</v>
      </c>
      <c r="AH18" s="15">
        <f t="shared" si="14"/>
        <v>280.00000000000068</v>
      </c>
      <c r="AK18">
        <f t="shared" si="19"/>
        <v>102.28720742423269</v>
      </c>
      <c r="AL18">
        <f t="shared" si="15"/>
        <v>161.60988260911518</v>
      </c>
      <c r="AM18">
        <f t="shared" si="15"/>
        <v>166.92915864690028</v>
      </c>
      <c r="AN18">
        <f t="shared" si="15"/>
        <v>179.55165904151903</v>
      </c>
      <c r="AO18">
        <f t="shared" si="15"/>
        <v>141.37251936194929</v>
      </c>
      <c r="AP18">
        <f t="shared" si="15"/>
        <v>22.988403250076164</v>
      </c>
      <c r="AR18" s="4" t="s">
        <v>17</v>
      </c>
      <c r="AS18">
        <f>STDEV(AK27:AK32)</f>
        <v>8.633254970130313</v>
      </c>
      <c r="AT18">
        <f t="shared" ref="AT18:AX18" si="21">STDEV(AL27:AL32)</f>
        <v>11.985100798851045</v>
      </c>
      <c r="AU18">
        <f t="shared" si="21"/>
        <v>20.857008527823549</v>
      </c>
      <c r="AV18">
        <f t="shared" si="21"/>
        <v>17.244814953097006</v>
      </c>
      <c r="AW18">
        <f t="shared" si="21"/>
        <v>20.132624752227969</v>
      </c>
      <c r="AX18">
        <f t="shared" si="21"/>
        <v>6.1252897846845027</v>
      </c>
    </row>
    <row r="19" spans="1:50" x14ac:dyDescent="0.25">
      <c r="A19" s="4" t="str">
        <f>'12h'!F39</f>
        <v>E</v>
      </c>
      <c r="B19" s="19">
        <f>'12h'!G39</f>
        <v>63</v>
      </c>
      <c r="C19" s="19">
        <f>'12h'!H39</f>
        <v>98</v>
      </c>
      <c r="D19">
        <f>'12h'!I39</f>
        <v>20194</v>
      </c>
      <c r="E19">
        <f>'12h'!J39</f>
        <v>15416</v>
      </c>
      <c r="F19">
        <f>'12h'!K39</f>
        <v>18775</v>
      </c>
      <c r="G19">
        <f>'12h'!L39</f>
        <v>13645</v>
      </c>
      <c r="H19">
        <f>'12h'!M39</f>
        <v>5769</v>
      </c>
      <c r="I19">
        <f>'12h'!N39</f>
        <v>5748</v>
      </c>
      <c r="J19">
        <f>'12h'!O39</f>
        <v>70</v>
      </c>
      <c r="K19">
        <f>'12h'!P39</f>
        <v>19358</v>
      </c>
      <c r="L19">
        <f>'12h'!Q39</f>
        <v>183</v>
      </c>
      <c r="M19" s="19">
        <f>'12h'!R39</f>
        <v>63</v>
      </c>
      <c r="P19">
        <f t="shared" si="17"/>
        <v>20006.333333333332</v>
      </c>
      <c r="Q19">
        <f t="shared" si="13"/>
        <v>15228.333333333334</v>
      </c>
      <c r="R19">
        <f t="shared" si="13"/>
        <v>18587.333333333332</v>
      </c>
      <c r="S19">
        <f t="shared" si="13"/>
        <v>13457.333333333334</v>
      </c>
      <c r="T19">
        <f t="shared" si="13"/>
        <v>5581.333333333333</v>
      </c>
      <c r="U19">
        <f t="shared" si="13"/>
        <v>5560.333333333333</v>
      </c>
      <c r="V19">
        <f t="shared" si="13"/>
        <v>-117.66666666666666</v>
      </c>
      <c r="W19">
        <f t="shared" si="13"/>
        <v>19170.333333333332</v>
      </c>
      <c r="X19" s="15">
        <f t="shared" si="13"/>
        <v>-4.6666666666666572</v>
      </c>
      <c r="Z19">
        <f t="shared" si="18"/>
        <v>783.23111053112348</v>
      </c>
      <c r="AA19">
        <f t="shared" si="14"/>
        <v>831.99781460571853</v>
      </c>
      <c r="AB19">
        <f t="shared" si="14"/>
        <v>1244.6875</v>
      </c>
      <c r="AC19">
        <f t="shared" si="14"/>
        <v>1673.1040198922503</v>
      </c>
      <c r="AD19">
        <f t="shared" si="14"/>
        <v>1540.3863845446181</v>
      </c>
      <c r="AE19">
        <f t="shared" si="14"/>
        <v>1564.8217636022514</v>
      </c>
      <c r="AF19">
        <f t="shared" si="14"/>
        <v>159.7285067873303</v>
      </c>
      <c r="AG19">
        <f t="shared" si="14"/>
        <v>827.97293406276981</v>
      </c>
      <c r="AH19" s="15">
        <f t="shared" si="14"/>
        <v>18.918918918918877</v>
      </c>
      <c r="AK19">
        <f t="shared" si="19"/>
        <v>104.20536551460215</v>
      </c>
      <c r="AL19">
        <f t="shared" si="15"/>
        <v>155.89357761765555</v>
      </c>
      <c r="AM19">
        <f t="shared" si="15"/>
        <v>209.55153111723547</v>
      </c>
      <c r="AN19">
        <f t="shared" si="15"/>
        <v>192.92902387160331</v>
      </c>
      <c r="AO19">
        <f t="shared" si="15"/>
        <v>195.98948576403654</v>
      </c>
      <c r="AP19">
        <f t="shared" si="15"/>
        <v>20.005542251049281</v>
      </c>
      <c r="AR19" s="4" t="s">
        <v>19</v>
      </c>
      <c r="AS19">
        <f>STDEV(AK38:AK43)</f>
        <v>8.3402031159909988</v>
      </c>
      <c r="AT19">
        <f t="shared" ref="AT19:AX19" si="22">STDEV(AL38:AL43)</f>
        <v>13.324252768902346</v>
      </c>
      <c r="AU19">
        <f t="shared" si="22"/>
        <v>20.736594770380137</v>
      </c>
      <c r="AV19">
        <f t="shared" si="22"/>
        <v>15.251160690992482</v>
      </c>
      <c r="AW19">
        <f t="shared" si="22"/>
        <v>21.902869585840733</v>
      </c>
      <c r="AX19">
        <f t="shared" si="22"/>
        <v>8.1614530626664443</v>
      </c>
    </row>
    <row r="20" spans="1:50" x14ac:dyDescent="0.25">
      <c r="A20" s="4" t="str">
        <f>'12h'!F40</f>
        <v>F</v>
      </c>
      <c r="B20" s="19">
        <f>'12h'!G40</f>
        <v>84</v>
      </c>
      <c r="C20" s="19">
        <f>'12h'!H40</f>
        <v>98</v>
      </c>
      <c r="D20">
        <f>'12h'!I40</f>
        <v>14973</v>
      </c>
      <c r="E20">
        <f>'12h'!J40</f>
        <v>11298</v>
      </c>
      <c r="F20">
        <f>'12h'!K40</f>
        <v>16027</v>
      </c>
      <c r="G20">
        <f>'12h'!L40</f>
        <v>12071</v>
      </c>
      <c r="H20">
        <f>'12h'!M40</f>
        <v>5734</v>
      </c>
      <c r="I20">
        <f>'12h'!N40</f>
        <v>5361</v>
      </c>
      <c r="J20">
        <f>'12h'!O40</f>
        <v>84</v>
      </c>
      <c r="K20">
        <f>'12h'!P40</f>
        <v>17264</v>
      </c>
      <c r="L20">
        <f>'12h'!Q40</f>
        <v>183</v>
      </c>
      <c r="M20" s="19">
        <f>'12h'!R40</f>
        <v>77</v>
      </c>
      <c r="P20">
        <f t="shared" si="17"/>
        <v>14785.333333333334</v>
      </c>
      <c r="Q20">
        <f t="shared" si="13"/>
        <v>11110.333333333334</v>
      </c>
      <c r="R20">
        <f t="shared" si="13"/>
        <v>15839.333333333334</v>
      </c>
      <c r="S20">
        <f t="shared" si="13"/>
        <v>11883.333333333334</v>
      </c>
      <c r="T20">
        <f t="shared" si="13"/>
        <v>5546.333333333333</v>
      </c>
      <c r="U20">
        <f t="shared" si="13"/>
        <v>5173.333333333333</v>
      </c>
      <c r="V20">
        <f t="shared" si="13"/>
        <v>-103.66666666666666</v>
      </c>
      <c r="W20">
        <f t="shared" si="13"/>
        <v>17076.333333333332</v>
      </c>
      <c r="X20" s="15">
        <f t="shared" si="13"/>
        <v>-4.6666666666666572</v>
      </c>
      <c r="Z20">
        <f t="shared" si="18"/>
        <v>777.62973352033669</v>
      </c>
      <c r="AA20">
        <f t="shared" si="14"/>
        <v>695.11991657977069</v>
      </c>
      <c r="AB20">
        <f t="shared" si="14"/>
        <v>1080.9372156505915</v>
      </c>
      <c r="AC20">
        <f t="shared" si="14"/>
        <v>1275.9484609878309</v>
      </c>
      <c r="AD20">
        <f t="shared" si="14"/>
        <v>1473.7821080602303</v>
      </c>
      <c r="AE20">
        <f t="shared" si="14"/>
        <v>1279.4723825226711</v>
      </c>
      <c r="AF20">
        <f t="shared" si="14"/>
        <v>118.25095057034218</v>
      </c>
      <c r="AG20">
        <f t="shared" si="14"/>
        <v>755.81292416642066</v>
      </c>
      <c r="AH20" s="15">
        <f t="shared" si="14"/>
        <v>-25.454545454545407</v>
      </c>
      <c r="AK20">
        <f t="shared" si="19"/>
        <v>87.061797173111117</v>
      </c>
      <c r="AL20">
        <f t="shared" si="15"/>
        <v>135.38431913860947</v>
      </c>
      <c r="AM20">
        <f t="shared" si="15"/>
        <v>159.8089242794955</v>
      </c>
      <c r="AN20">
        <f t="shared" si="15"/>
        <v>184.58702722924392</v>
      </c>
      <c r="AO20">
        <f t="shared" si="15"/>
        <v>160.25028545272986</v>
      </c>
      <c r="AP20">
        <f t="shared" si="15"/>
        <v>14.810596025989808</v>
      </c>
      <c r="AR20" s="4" t="s">
        <v>21</v>
      </c>
      <c r="AS20">
        <f>STDEV(AK49:AK54)</f>
        <v>10.014059496417866</v>
      </c>
      <c r="AT20">
        <f t="shared" ref="AT20:AX20" si="23">STDEV(AL49:AL54)</f>
        <v>12.578706508198779</v>
      </c>
      <c r="AU20">
        <f t="shared" si="23"/>
        <v>20.702066975951332</v>
      </c>
      <c r="AV20">
        <f t="shared" si="23"/>
        <v>19.294547962427142</v>
      </c>
      <c r="AW20">
        <f t="shared" si="23"/>
        <v>24.538610694935699</v>
      </c>
      <c r="AX20">
        <f t="shared" si="23"/>
        <v>10.711056682050048</v>
      </c>
    </row>
    <row r="21" spans="1:50" x14ac:dyDescent="0.25">
      <c r="A21" s="4" t="str">
        <f>'12h'!F41</f>
        <v>G</v>
      </c>
      <c r="B21" s="19">
        <f>'12h'!G41</f>
        <v>63</v>
      </c>
      <c r="C21" s="19">
        <f>'12h'!H41</f>
        <v>84</v>
      </c>
      <c r="D21">
        <f>'12h'!I41</f>
        <v>18690</v>
      </c>
      <c r="E21">
        <f>'12h'!J41</f>
        <v>15395</v>
      </c>
      <c r="F21">
        <f>'12h'!K41</f>
        <v>14573</v>
      </c>
      <c r="G21">
        <f>'12h'!L41</f>
        <v>12479</v>
      </c>
      <c r="H21">
        <f>'12h'!M41</f>
        <v>5003</v>
      </c>
      <c r="I21">
        <f>'12h'!N41</f>
        <v>5312</v>
      </c>
      <c r="J21">
        <f>'12h'!O41</f>
        <v>70</v>
      </c>
      <c r="K21">
        <f>'12h'!P41</f>
        <v>22021</v>
      </c>
      <c r="L21">
        <f>'12h'!Q41</f>
        <v>190</v>
      </c>
      <c r="M21" s="19">
        <f>'12h'!R41</f>
        <v>63</v>
      </c>
      <c r="P21">
        <f t="shared" si="17"/>
        <v>18502.333333333332</v>
      </c>
      <c r="Q21">
        <f t="shared" si="13"/>
        <v>15207.333333333334</v>
      </c>
      <c r="R21">
        <f t="shared" si="13"/>
        <v>14385.333333333334</v>
      </c>
      <c r="S21">
        <f t="shared" si="13"/>
        <v>12291.333333333334</v>
      </c>
      <c r="T21">
        <f t="shared" si="13"/>
        <v>4815.333333333333</v>
      </c>
      <c r="U21">
        <f t="shared" si="13"/>
        <v>5124.333333333333</v>
      </c>
      <c r="V21">
        <f t="shared" si="13"/>
        <v>-117.66666666666666</v>
      </c>
      <c r="W21">
        <f t="shared" si="13"/>
        <v>21833.333333333332</v>
      </c>
      <c r="X21" s="15">
        <f t="shared" si="13"/>
        <v>2.3333333333333428</v>
      </c>
      <c r="Z21">
        <f t="shared" si="18"/>
        <v>829.20525844039423</v>
      </c>
      <c r="AA21">
        <f t="shared" si="14"/>
        <v>703.60888340530539</v>
      </c>
      <c r="AB21">
        <f t="shared" si="14"/>
        <v>1092.0040485829961</v>
      </c>
      <c r="AC21">
        <f t="shared" si="14"/>
        <v>1541.5551839464883</v>
      </c>
      <c r="AD21">
        <f t="shared" si="14"/>
        <v>1132.1316614420064</v>
      </c>
      <c r="AE21">
        <f t="shared" si="14"/>
        <v>1267.353668590272</v>
      </c>
      <c r="AF21">
        <f t="shared" si="14"/>
        <v>304.31034482758616</v>
      </c>
      <c r="AG21">
        <f t="shared" si="14"/>
        <v>810.04204798417004</v>
      </c>
      <c r="AH21" s="15">
        <f t="shared" si="14"/>
        <v>70.000000000000384</v>
      </c>
      <c r="AK21">
        <f t="shared" si="19"/>
        <v>88.125016180862218</v>
      </c>
      <c r="AL21">
        <f t="shared" si="15"/>
        <v>136.77040856164092</v>
      </c>
      <c r="AM21">
        <f t="shared" si="15"/>
        <v>193.07541268026006</v>
      </c>
      <c r="AN21">
        <f t="shared" si="15"/>
        <v>141.79627821153082</v>
      </c>
      <c r="AO21">
        <f t="shared" si="15"/>
        <v>158.73245091912474</v>
      </c>
      <c r="AP21">
        <f t="shared" si="15"/>
        <v>38.114007219671471</v>
      </c>
      <c r="AR21" s="4" t="s">
        <v>23</v>
      </c>
      <c r="AS21">
        <f>STDEV(AK60:AK65)</f>
        <v>9.4585661602053772</v>
      </c>
      <c r="AT21">
        <f t="shared" ref="AT21:AX21" si="24">STDEV(AL60:AL65)</f>
        <v>11.274501878841617</v>
      </c>
      <c r="AU21">
        <f t="shared" si="24"/>
        <v>19.179038322571451</v>
      </c>
      <c r="AV21">
        <f t="shared" si="24"/>
        <v>19.27746253474746</v>
      </c>
      <c r="AW21">
        <f t="shared" si="24"/>
        <v>26.718895355398566</v>
      </c>
      <c r="AX21">
        <f t="shared" si="24"/>
        <v>11.1055303160915</v>
      </c>
    </row>
    <row r="22" spans="1:50" x14ac:dyDescent="0.25">
      <c r="A22" s="4" t="str">
        <f>'12h'!F42</f>
        <v>H</v>
      </c>
      <c r="B22" s="19">
        <f>'12h'!G42</f>
        <v>70</v>
      </c>
      <c r="C22" s="19">
        <f>'12h'!H42</f>
        <v>70</v>
      </c>
      <c r="D22" s="19">
        <f>'12h'!I42</f>
        <v>70</v>
      </c>
      <c r="E22" s="19">
        <f>'12h'!J42</f>
        <v>91</v>
      </c>
      <c r="F22" s="19">
        <f>'12h'!K42</f>
        <v>91</v>
      </c>
      <c r="G22" s="19">
        <f>'12h'!L42</f>
        <v>98</v>
      </c>
      <c r="H22" s="19">
        <f>'12h'!M42</f>
        <v>84</v>
      </c>
      <c r="I22" s="19">
        <f>'12h'!N42</f>
        <v>77</v>
      </c>
      <c r="J22" s="19">
        <f>'12h'!O42</f>
        <v>70</v>
      </c>
      <c r="K22" s="19">
        <f>'12h'!P42</f>
        <v>77</v>
      </c>
      <c r="L22" s="19">
        <f>'12h'!Q42</f>
        <v>49</v>
      </c>
      <c r="M22" s="19">
        <f>'12h'!R42</f>
        <v>49</v>
      </c>
      <c r="AR22" s="4" t="s">
        <v>25</v>
      </c>
      <c r="AS22">
        <f>STDEV(AK71:AK76)</f>
        <v>10.308791754191395</v>
      </c>
      <c r="AT22">
        <f t="shared" ref="AT22:AX22" si="25">STDEV(AL71:AL76)</f>
        <v>11.662388269547757</v>
      </c>
      <c r="AU22">
        <f t="shared" si="25"/>
        <v>21.326438549591312</v>
      </c>
      <c r="AV22">
        <f t="shared" si="25"/>
        <v>19.851788838098724</v>
      </c>
      <c r="AW22">
        <f t="shared" si="25"/>
        <v>28.355266285621447</v>
      </c>
      <c r="AX22">
        <f t="shared" si="25"/>
        <v>12.386127120766062</v>
      </c>
    </row>
    <row r="23" spans="1:50" x14ac:dyDescent="0.25">
      <c r="AJ23" s="4" t="s">
        <v>143</v>
      </c>
    </row>
    <row r="24" spans="1:50" ht="45" x14ac:dyDescent="0.25">
      <c r="A24" s="4" t="s">
        <v>17</v>
      </c>
      <c r="B24" s="16" t="str">
        <f>'24h'!G33</f>
        <v>PBS</v>
      </c>
      <c r="C24" s="16" t="str">
        <f>'24h'!H33</f>
        <v>PBS</v>
      </c>
      <c r="D24" s="16" t="str">
        <f>'24h'!I33</f>
        <v>H2O/ DMSO</v>
      </c>
      <c r="E24" s="16" t="str">
        <f>'24h'!J33</f>
        <v>Vinc/ DMSO</v>
      </c>
      <c r="F24" s="16" t="str">
        <f>'24h'!K33</f>
        <v>Vinc/ SP600125 1µM</v>
      </c>
      <c r="G24" s="16" t="str">
        <f>'24h'!L33</f>
        <v>Vinc/ SP600125 10µM</v>
      </c>
      <c r="H24" s="16" t="str">
        <f>'24h'!M33</f>
        <v>Vinc/ SP600125 100µM</v>
      </c>
      <c r="I24" s="16" t="str">
        <f>'24h'!N33</f>
        <v>H2O/ SP600125 100µM</v>
      </c>
      <c r="J24" s="16" t="str">
        <f>'24h'!O33</f>
        <v>Tox Control</v>
      </c>
      <c r="K24" s="16" t="str">
        <f>'24h'!P33</f>
        <v>H2O/ DMSO</v>
      </c>
      <c r="L24" s="16" t="str">
        <f>'24h'!Q33</f>
        <v>Empty</v>
      </c>
      <c r="M24" s="16" t="str">
        <f>'24h'!R33</f>
        <v xml:space="preserve">PBS </v>
      </c>
      <c r="P24" s="16" t="str">
        <f>$D$2</f>
        <v>H2O/ DMSO</v>
      </c>
      <c r="Q24" s="16" t="str">
        <f>$E$2</f>
        <v>Vinc/ DMSO</v>
      </c>
      <c r="R24" s="16" t="str">
        <f>$F$2</f>
        <v>Vinc/ SP600125 1µM</v>
      </c>
      <c r="S24" s="16" t="str">
        <f>$G$2</f>
        <v>Vinc/ SP600125 10µM</v>
      </c>
      <c r="T24" s="16" t="str">
        <f>$H$2</f>
        <v>Vinc/ SP600125 100µM</v>
      </c>
      <c r="U24" s="16" t="str">
        <f>$I$2</f>
        <v>H2O/ SP600125 100µM</v>
      </c>
      <c r="V24" s="16" t="str">
        <f>$J$2</f>
        <v>Tox Control</v>
      </c>
      <c r="W24" s="16" t="str">
        <f>$K$2</f>
        <v>H2O/ DMSO</v>
      </c>
      <c r="X24" s="17" t="str">
        <f>$L$2</f>
        <v>Empty</v>
      </c>
      <c r="Z24" s="16" t="str">
        <f>$D$2</f>
        <v>H2O/ DMSO</v>
      </c>
      <c r="AA24" s="16" t="str">
        <f>$E$2</f>
        <v>Vinc/ DMSO</v>
      </c>
      <c r="AB24" s="16" t="str">
        <f>$F$2</f>
        <v>Vinc/ SP600125 1µM</v>
      </c>
      <c r="AC24" s="16" t="str">
        <f>$G$2</f>
        <v>Vinc/ SP600125 10µM</v>
      </c>
      <c r="AD24" s="16" t="str">
        <f>$H$2</f>
        <v>Vinc/ SP600125 100µM</v>
      </c>
      <c r="AE24" s="16" t="str">
        <f>$I$2</f>
        <v>H2O/ SP600125 100µM</v>
      </c>
      <c r="AF24" s="16" t="str">
        <f>$J$2</f>
        <v>Tox Control</v>
      </c>
      <c r="AG24" s="16" t="str">
        <f>$K$2</f>
        <v>H2O/ DMSO</v>
      </c>
      <c r="AH24" s="17" t="str">
        <f>$L$2</f>
        <v>Empty</v>
      </c>
      <c r="AJ24" s="16"/>
      <c r="AK24" s="16" t="str">
        <f>$E$2</f>
        <v>Vinc/ DMSO</v>
      </c>
      <c r="AL24" s="16" t="str">
        <f>$F$2</f>
        <v>Vinc/ SP600125 1µM</v>
      </c>
      <c r="AM24" s="16" t="str">
        <f>$G$2</f>
        <v>Vinc/ SP600125 10µM</v>
      </c>
      <c r="AN24" s="16" t="str">
        <f>$H$2</f>
        <v>Vinc/ SP600125 100µM</v>
      </c>
      <c r="AO24" s="16" t="str">
        <f>$I$2</f>
        <v>H2O/ SP600125 100µM</v>
      </c>
      <c r="AP24" s="16" t="str">
        <f>$J$2</f>
        <v>Tox Control</v>
      </c>
      <c r="AS24" s="16" t="str">
        <f>$E$2</f>
        <v>Vinc/ DMSO</v>
      </c>
      <c r="AT24" s="16" t="str">
        <f>$F$2</f>
        <v>Vinc/ SP600125 1µM</v>
      </c>
      <c r="AU24" s="16" t="str">
        <f>$G$2</f>
        <v>Vinc/ SP600125 10µM</v>
      </c>
      <c r="AV24" s="16" t="str">
        <f>$H$2</f>
        <v>Vinc/ SP600125 100µM</v>
      </c>
      <c r="AW24" s="16" t="str">
        <f>$I$2</f>
        <v>H2O/ SP600125 100µM</v>
      </c>
      <c r="AX24" s="16" t="str">
        <f>$J$2</f>
        <v>Tox Control</v>
      </c>
    </row>
    <row r="25" spans="1:50" x14ac:dyDescent="0.25">
      <c r="A25" s="4">
        <f>'24h'!F34</f>
        <v>0</v>
      </c>
      <c r="B25" s="4">
        <f>'24h'!G34</f>
        <v>1</v>
      </c>
      <c r="C25" s="4">
        <f>'24h'!H34</f>
        <v>2</v>
      </c>
      <c r="D25" s="4">
        <f>'24h'!I34</f>
        <v>3</v>
      </c>
      <c r="E25" s="4">
        <f>'24h'!J34</f>
        <v>4</v>
      </c>
      <c r="F25" s="4">
        <f>'24h'!K34</f>
        <v>5</v>
      </c>
      <c r="G25" s="4">
        <f>'24h'!L34</f>
        <v>6</v>
      </c>
      <c r="H25" s="4">
        <f>'24h'!M34</f>
        <v>7</v>
      </c>
      <c r="I25" s="4">
        <f>'24h'!N34</f>
        <v>8</v>
      </c>
      <c r="J25" s="4">
        <f>'24h'!O34</f>
        <v>9</v>
      </c>
      <c r="K25" s="4">
        <f>'24h'!P34</f>
        <v>10</v>
      </c>
      <c r="L25" s="4">
        <f>'24h'!Q34</f>
        <v>11</v>
      </c>
      <c r="M25" s="4">
        <f>'24h'!R34</f>
        <v>12</v>
      </c>
      <c r="AJ25" s="4" t="s">
        <v>145</v>
      </c>
    </row>
    <row r="26" spans="1:50" x14ac:dyDescent="0.25">
      <c r="A26" s="4" t="str">
        <f>'24h'!F35</f>
        <v>A</v>
      </c>
      <c r="B26" s="19">
        <f>'24h'!G35</f>
        <v>70</v>
      </c>
      <c r="C26" s="19">
        <f>'24h'!H35</f>
        <v>98</v>
      </c>
      <c r="D26" s="19">
        <f>'24h'!I35</f>
        <v>112</v>
      </c>
      <c r="E26" s="19">
        <f>'24h'!J35</f>
        <v>134</v>
      </c>
      <c r="F26" s="19">
        <f>'24h'!K35</f>
        <v>141</v>
      </c>
      <c r="G26" s="19">
        <f>'24h'!L35</f>
        <v>126</v>
      </c>
      <c r="H26" s="19">
        <f>'24h'!M35</f>
        <v>112</v>
      </c>
      <c r="I26" s="19">
        <f>'24h'!N35</f>
        <v>98</v>
      </c>
      <c r="J26" s="19">
        <f>'24h'!O35</f>
        <v>105</v>
      </c>
      <c r="K26" s="19">
        <f>'24h'!P35</f>
        <v>77</v>
      </c>
      <c r="L26" s="19">
        <f>'24h'!Q35</f>
        <v>84</v>
      </c>
      <c r="M26" s="19">
        <f>'24h'!R35</f>
        <v>63</v>
      </c>
      <c r="N26" s="4" t="s">
        <v>147</v>
      </c>
      <c r="AJ26">
        <f>AVERAGE(Z27:Z32,AG27:AG32)</f>
        <v>880.58757710189832</v>
      </c>
      <c r="AR26" s="24"/>
      <c r="AS26" s="25" t="s">
        <v>150</v>
      </c>
      <c r="AT26" s="24"/>
      <c r="AU26" s="24"/>
      <c r="AV26" s="24"/>
      <c r="AW26" s="24"/>
      <c r="AX26" s="24"/>
    </row>
    <row r="27" spans="1:50" x14ac:dyDescent="0.25">
      <c r="A27" s="4" t="str">
        <f>'24h'!F36</f>
        <v>B</v>
      </c>
      <c r="B27" s="19">
        <f>'24h'!G36</f>
        <v>84</v>
      </c>
      <c r="C27" s="19">
        <f>'24h'!H36</f>
        <v>134</v>
      </c>
      <c r="D27">
        <f>'24h'!I36</f>
        <v>17685</v>
      </c>
      <c r="E27">
        <f>'24h'!J36</f>
        <v>15999</v>
      </c>
      <c r="F27">
        <f>'24h'!K36</f>
        <v>17341</v>
      </c>
      <c r="G27">
        <f>'24h'!L36</f>
        <v>14214</v>
      </c>
      <c r="H27">
        <f>'24h'!M36</f>
        <v>6556</v>
      </c>
      <c r="I27">
        <f>'24h'!N36</f>
        <v>6513</v>
      </c>
      <c r="J27">
        <f>'24h'!O36</f>
        <v>77</v>
      </c>
      <c r="K27">
        <f>'24h'!P36</f>
        <v>17770</v>
      </c>
      <c r="L27">
        <f>'24h'!Q36</f>
        <v>204</v>
      </c>
      <c r="M27" s="19">
        <f>'24h'!R36</f>
        <v>63</v>
      </c>
      <c r="N27">
        <f>AVERAGE(L27:L32)</f>
        <v>193.5</v>
      </c>
      <c r="P27">
        <f>D27-$N$27</f>
        <v>17491.5</v>
      </c>
      <c r="Q27">
        <f t="shared" ref="Q27:X32" si="26">E27-$N$27</f>
        <v>15805.5</v>
      </c>
      <c r="R27">
        <f t="shared" si="26"/>
        <v>17147.5</v>
      </c>
      <c r="S27">
        <f t="shared" si="26"/>
        <v>14020.5</v>
      </c>
      <c r="T27">
        <f t="shared" si="26"/>
        <v>6362.5</v>
      </c>
      <c r="U27">
        <f t="shared" si="26"/>
        <v>6319.5</v>
      </c>
      <c r="V27">
        <f t="shared" si="26"/>
        <v>-116.5</v>
      </c>
      <c r="W27">
        <f t="shared" si="26"/>
        <v>17576.5</v>
      </c>
      <c r="X27" s="15">
        <f t="shared" si="26"/>
        <v>10.5</v>
      </c>
      <c r="Z27">
        <f>(P27/P5)*100</f>
        <v>825.71990558615255</v>
      </c>
      <c r="AA27">
        <f t="shared" ref="AA27:AH32" si="27">(Q27/Q5)*100</f>
        <v>883.81174277725995</v>
      </c>
      <c r="AB27">
        <f t="shared" si="27"/>
        <v>1367.0608557002392</v>
      </c>
      <c r="AC27">
        <f t="shared" si="27"/>
        <v>1789.8510638297871</v>
      </c>
      <c r="AD27">
        <f t="shared" si="27"/>
        <v>1722.6985559566788</v>
      </c>
      <c r="AE27">
        <f t="shared" si="27"/>
        <v>1744.1122355105797</v>
      </c>
      <c r="AF27">
        <f t="shared" si="27"/>
        <v>123.06338028169013</v>
      </c>
      <c r="AG27">
        <f t="shared" si="27"/>
        <v>994.52093549603921</v>
      </c>
      <c r="AH27" s="15">
        <f t="shared" si="27"/>
        <v>315.00000000000045</v>
      </c>
      <c r="AK27">
        <f>(AA27/$AJ$26)*100</f>
        <v>100.36613799231336</v>
      </c>
      <c r="AL27">
        <f t="shared" ref="AL27:AP32" si="28">(AB27/$AJ$26)*100</f>
        <v>155.2441677861699</v>
      </c>
      <c r="AM27">
        <f t="shared" si="28"/>
        <v>203.25645175694683</v>
      </c>
      <c r="AN27">
        <f t="shared" si="28"/>
        <v>195.63057675946916</v>
      </c>
      <c r="AO27">
        <f t="shared" si="28"/>
        <v>198.06232575420009</v>
      </c>
      <c r="AP27">
        <f t="shared" si="28"/>
        <v>13.97514381098857</v>
      </c>
      <c r="AR27" s="4" t="s">
        <v>13</v>
      </c>
      <c r="AS27">
        <f t="shared" ref="AS27:AX33" si="29">(AS16/AS5)*100</f>
        <v>0</v>
      </c>
      <c r="AT27">
        <f t="shared" si="29"/>
        <v>0</v>
      </c>
      <c r="AU27">
        <f t="shared" si="29"/>
        <v>0</v>
      </c>
      <c r="AV27">
        <f t="shared" si="29"/>
        <v>0</v>
      </c>
      <c r="AW27">
        <f t="shared" si="29"/>
        <v>0</v>
      </c>
      <c r="AX27">
        <f t="shared" si="29"/>
        <v>0</v>
      </c>
    </row>
    <row r="28" spans="1:50" x14ac:dyDescent="0.25">
      <c r="A28" s="4" t="str">
        <f>'24h'!F37</f>
        <v>C</v>
      </c>
      <c r="B28" s="19">
        <f>'24h'!G37</f>
        <v>91</v>
      </c>
      <c r="C28" s="19">
        <f>'24h'!H37</f>
        <v>126</v>
      </c>
      <c r="D28">
        <f>'24h'!I37</f>
        <v>20819</v>
      </c>
      <c r="E28">
        <f>'24h'!J37</f>
        <v>17355</v>
      </c>
      <c r="F28">
        <f>'24h'!K37</f>
        <v>18079</v>
      </c>
      <c r="G28">
        <f>'24h'!L37</f>
        <v>15289</v>
      </c>
      <c r="H28">
        <f>'24h'!M37</f>
        <v>7322</v>
      </c>
      <c r="I28">
        <f>'24h'!N37</f>
        <v>6218</v>
      </c>
      <c r="J28">
        <f>'24h'!O37</f>
        <v>112</v>
      </c>
      <c r="K28">
        <f>'24h'!P37</f>
        <v>20313</v>
      </c>
      <c r="L28">
        <f>'24h'!Q37</f>
        <v>190</v>
      </c>
      <c r="M28" s="19">
        <f>'24h'!R37</f>
        <v>84</v>
      </c>
      <c r="P28">
        <f t="shared" ref="P28:P32" si="30">D28-$N$27</f>
        <v>20625.5</v>
      </c>
      <c r="Q28">
        <f t="shared" si="26"/>
        <v>17161.5</v>
      </c>
      <c r="R28">
        <f t="shared" si="26"/>
        <v>17885.5</v>
      </c>
      <c r="S28">
        <f t="shared" si="26"/>
        <v>15095.5</v>
      </c>
      <c r="T28">
        <f t="shared" si="26"/>
        <v>7128.5</v>
      </c>
      <c r="U28">
        <f t="shared" si="26"/>
        <v>6024.5</v>
      </c>
      <c r="V28">
        <f t="shared" si="26"/>
        <v>-81.5</v>
      </c>
      <c r="W28">
        <f t="shared" si="26"/>
        <v>20119.5</v>
      </c>
      <c r="X28" s="15">
        <f t="shared" si="26"/>
        <v>-3.5</v>
      </c>
      <c r="Z28">
        <f t="shared" ref="Z28:Z32" si="31">(P28/P6)*100</f>
        <v>869.78493112173169</v>
      </c>
      <c r="AA28">
        <f t="shared" si="27"/>
        <v>909.29883433415762</v>
      </c>
      <c r="AB28">
        <f t="shared" si="27"/>
        <v>1350.5285678328721</v>
      </c>
      <c r="AC28">
        <f t="shared" si="27"/>
        <v>1796.3704879016263</v>
      </c>
      <c r="AD28">
        <f t="shared" si="27"/>
        <v>1930.0992779783396</v>
      </c>
      <c r="AE28">
        <f t="shared" si="27"/>
        <v>1600.8414526129318</v>
      </c>
      <c r="AF28">
        <f t="shared" si="27"/>
        <v>101.03305785123966</v>
      </c>
      <c r="AG28">
        <f t="shared" si="27"/>
        <v>946.65150564617306</v>
      </c>
      <c r="AH28" s="15">
        <f t="shared" si="27"/>
        <v>95.45454545454534</v>
      </c>
      <c r="AK28">
        <f t="shared" ref="AK28:AK32" si="32">(AA28/$AJ$26)*100</f>
        <v>103.26046585017141</v>
      </c>
      <c r="AL28">
        <f t="shared" si="28"/>
        <v>153.36675226302833</v>
      </c>
      <c r="AM28">
        <f t="shared" si="28"/>
        <v>203.99680106931112</v>
      </c>
      <c r="AN28">
        <f t="shared" si="28"/>
        <v>219.18311456658168</v>
      </c>
      <c r="AO28">
        <f t="shared" si="28"/>
        <v>181.79241840788407</v>
      </c>
      <c r="AP28">
        <f t="shared" si="28"/>
        <v>11.473368518750803</v>
      </c>
      <c r="AR28" s="4" t="s">
        <v>15</v>
      </c>
      <c r="AS28">
        <f t="shared" si="29"/>
        <v>8.6667871388188527</v>
      </c>
      <c r="AT28">
        <f t="shared" si="29"/>
        <v>7.3449919191891464</v>
      </c>
      <c r="AU28">
        <f t="shared" si="29"/>
        <v>9.9937607438084513</v>
      </c>
      <c r="AV28">
        <f t="shared" si="29"/>
        <v>11.615445933983025</v>
      </c>
      <c r="AW28">
        <f t="shared" si="29"/>
        <v>11.742942723856983</v>
      </c>
      <c r="AX28">
        <f t="shared" si="29"/>
        <v>40.600608542869722</v>
      </c>
    </row>
    <row r="29" spans="1:50" x14ac:dyDescent="0.25">
      <c r="A29" s="4" t="str">
        <f>'24h'!F38</f>
        <v>D</v>
      </c>
      <c r="B29" s="19">
        <f>'24h'!G38</f>
        <v>91</v>
      </c>
      <c r="C29" s="19">
        <f>'24h'!H38</f>
        <v>119</v>
      </c>
      <c r="D29">
        <f>'24h'!I38</f>
        <v>19540</v>
      </c>
      <c r="E29">
        <f>'24h'!J38</f>
        <v>15015</v>
      </c>
      <c r="F29">
        <f>'24h'!K38</f>
        <v>17271</v>
      </c>
      <c r="G29">
        <f>'24h'!L38</f>
        <v>10111</v>
      </c>
      <c r="H29">
        <f>'24h'!M38</f>
        <v>7055</v>
      </c>
      <c r="I29">
        <f>'24h'!N38</f>
        <v>4005</v>
      </c>
      <c r="J29">
        <f>'24h'!O38</f>
        <v>98</v>
      </c>
      <c r="K29">
        <f>'24h'!P38</f>
        <v>20117</v>
      </c>
      <c r="L29">
        <f>'24h'!Q38</f>
        <v>211</v>
      </c>
      <c r="M29" s="19">
        <f>'24h'!R38</f>
        <v>91</v>
      </c>
      <c r="P29">
        <f t="shared" si="30"/>
        <v>19346.5</v>
      </c>
      <c r="Q29">
        <f t="shared" si="26"/>
        <v>14821.5</v>
      </c>
      <c r="R29">
        <f t="shared" si="26"/>
        <v>17077.5</v>
      </c>
      <c r="S29">
        <f t="shared" si="26"/>
        <v>9917.5</v>
      </c>
      <c r="T29">
        <f t="shared" si="26"/>
        <v>6861.5</v>
      </c>
      <c r="U29">
        <f t="shared" si="26"/>
        <v>3811.5</v>
      </c>
      <c r="V29">
        <f t="shared" si="26"/>
        <v>-95.5</v>
      </c>
      <c r="W29">
        <f t="shared" si="26"/>
        <v>19923.5</v>
      </c>
      <c r="X29" s="15">
        <f t="shared" si="26"/>
        <v>17.5</v>
      </c>
      <c r="Z29">
        <f t="shared" si="31"/>
        <v>823.1385619061125</v>
      </c>
      <c r="AA29">
        <f t="shared" si="27"/>
        <v>862.5509214354995</v>
      </c>
      <c r="AB29">
        <f t="shared" si="27"/>
        <v>1353.9244186046512</v>
      </c>
      <c r="AC29">
        <f t="shared" si="27"/>
        <v>1541.5803108808288</v>
      </c>
      <c r="AD29">
        <f t="shared" si="27"/>
        <v>1893.6982520699171</v>
      </c>
      <c r="AE29">
        <f t="shared" si="27"/>
        <v>1572.8335625859697</v>
      </c>
      <c r="AF29">
        <f t="shared" si="27"/>
        <v>181.32911392405063</v>
      </c>
      <c r="AG29">
        <f t="shared" si="27"/>
        <v>915.88262335274283</v>
      </c>
      <c r="AH29" s="15">
        <f t="shared" si="27"/>
        <v>525.00000000000068</v>
      </c>
      <c r="AK29">
        <f t="shared" si="32"/>
        <v>97.95174765856234</v>
      </c>
      <c r="AL29">
        <f t="shared" si="28"/>
        <v>153.7523869074501</v>
      </c>
      <c r="AM29">
        <f t="shared" si="28"/>
        <v>175.0626912037896</v>
      </c>
      <c r="AN29">
        <f t="shared" si="28"/>
        <v>215.04939443982019</v>
      </c>
      <c r="AO29">
        <f t="shared" si="28"/>
        <v>178.61182731674711</v>
      </c>
      <c r="AP29">
        <f t="shared" si="28"/>
        <v>20.591831935765306</v>
      </c>
      <c r="AR29" s="4" t="s">
        <v>17</v>
      </c>
      <c r="AS29">
        <f t="shared" si="29"/>
        <v>9.1561541196149108</v>
      </c>
      <c r="AT29">
        <f t="shared" si="29"/>
        <v>8.2892520370025125</v>
      </c>
      <c r="AU29">
        <f t="shared" si="29"/>
        <v>10.702122768305934</v>
      </c>
      <c r="AV29">
        <f t="shared" si="29"/>
        <v>8.2901293274862695</v>
      </c>
      <c r="AW29">
        <f t="shared" si="29"/>
        <v>10.197926373543556</v>
      </c>
      <c r="AX29">
        <f t="shared" si="29"/>
        <v>35.683421893201384</v>
      </c>
    </row>
    <row r="30" spans="1:50" x14ac:dyDescent="0.25">
      <c r="A30" s="4" t="str">
        <f>'24h'!F39</f>
        <v>E</v>
      </c>
      <c r="B30" s="19">
        <f>'24h'!G39</f>
        <v>84</v>
      </c>
      <c r="C30" s="19">
        <f>'24h'!H39</f>
        <v>105</v>
      </c>
      <c r="D30">
        <f>'24h'!I39</f>
        <v>21648</v>
      </c>
      <c r="E30">
        <f>'24h'!J39</f>
        <v>15795</v>
      </c>
      <c r="F30">
        <f>'24h'!K39</f>
        <v>19351</v>
      </c>
      <c r="G30">
        <f>'24h'!L39</f>
        <v>15627</v>
      </c>
      <c r="H30">
        <f>'24h'!M39</f>
        <v>7364</v>
      </c>
      <c r="I30">
        <f>'24h'!N39</f>
        <v>7539</v>
      </c>
      <c r="J30">
        <f>'24h'!O39</f>
        <v>98</v>
      </c>
      <c r="K30">
        <f>'24h'!P39</f>
        <v>20805</v>
      </c>
      <c r="L30">
        <f>'24h'!Q39</f>
        <v>190</v>
      </c>
      <c r="M30" s="19">
        <f>'24h'!R39</f>
        <v>63</v>
      </c>
      <c r="P30">
        <f t="shared" si="30"/>
        <v>21454.5</v>
      </c>
      <c r="Q30">
        <f t="shared" si="26"/>
        <v>15601.5</v>
      </c>
      <c r="R30">
        <f t="shared" si="26"/>
        <v>19157.5</v>
      </c>
      <c r="S30">
        <f t="shared" si="26"/>
        <v>15433.5</v>
      </c>
      <c r="T30">
        <f t="shared" si="26"/>
        <v>7170.5</v>
      </c>
      <c r="U30">
        <f t="shared" si="26"/>
        <v>7345.5</v>
      </c>
      <c r="V30">
        <f t="shared" si="26"/>
        <v>-95.5</v>
      </c>
      <c r="W30">
        <f t="shared" si="26"/>
        <v>20611.5</v>
      </c>
      <c r="X30" s="15">
        <f t="shared" si="26"/>
        <v>-3.5</v>
      </c>
      <c r="Z30">
        <f t="shared" si="31"/>
        <v>839.92561659924297</v>
      </c>
      <c r="AA30">
        <f t="shared" si="27"/>
        <v>852.38572209069389</v>
      </c>
      <c r="AB30">
        <f t="shared" si="27"/>
        <v>1282.8683035714287</v>
      </c>
      <c r="AC30">
        <f t="shared" si="27"/>
        <v>1918.7940323249065</v>
      </c>
      <c r="AD30">
        <f t="shared" si="27"/>
        <v>1978.978840846366</v>
      </c>
      <c r="AE30">
        <f t="shared" si="27"/>
        <v>2067.2138836772983</v>
      </c>
      <c r="AF30">
        <f t="shared" si="27"/>
        <v>129.63800904977373</v>
      </c>
      <c r="AG30">
        <f t="shared" si="27"/>
        <v>890.21739130434787</v>
      </c>
      <c r="AH30" s="15">
        <f t="shared" si="27"/>
        <v>14.189189189189186</v>
      </c>
      <c r="AK30">
        <f t="shared" si="32"/>
        <v>96.79738214068162</v>
      </c>
      <c r="AL30">
        <f t="shared" si="28"/>
        <v>145.68321617634857</v>
      </c>
      <c r="AM30">
        <f t="shared" si="28"/>
        <v>217.89928477526894</v>
      </c>
      <c r="AN30">
        <f t="shared" si="28"/>
        <v>224.73390407793207</v>
      </c>
      <c r="AO30">
        <f t="shared" si="28"/>
        <v>234.75392311128277</v>
      </c>
      <c r="AP30">
        <f t="shared" si="28"/>
        <v>14.721762198420441</v>
      </c>
      <c r="AR30" s="4" t="s">
        <v>19</v>
      </c>
      <c r="AS30">
        <f t="shared" si="29"/>
        <v>10.363167369204756</v>
      </c>
      <c r="AT30">
        <f t="shared" si="29"/>
        <v>10.245090825019574</v>
      </c>
      <c r="AU30">
        <f t="shared" si="29"/>
        <v>11.099785093586172</v>
      </c>
      <c r="AV30">
        <f t="shared" si="29"/>
        <v>6.8755616960536461</v>
      </c>
      <c r="AW30">
        <f t="shared" si="29"/>
        <v>10.957017346629765</v>
      </c>
      <c r="AX30">
        <f t="shared" si="29"/>
        <v>45.458112136288044</v>
      </c>
    </row>
    <row r="31" spans="1:50" x14ac:dyDescent="0.25">
      <c r="A31" s="4" t="str">
        <f>'24h'!F40</f>
        <v>F</v>
      </c>
      <c r="B31" s="19">
        <f>'24h'!G40</f>
        <v>77</v>
      </c>
      <c r="C31" s="19">
        <f>'24h'!H40</f>
        <v>105</v>
      </c>
      <c r="D31">
        <f>'24h'!I40</f>
        <v>16315</v>
      </c>
      <c r="E31">
        <f>'24h'!J40</f>
        <v>11650</v>
      </c>
      <c r="F31">
        <f>'24h'!K40</f>
        <v>16835</v>
      </c>
      <c r="G31">
        <f>'24h'!L40</f>
        <v>13603</v>
      </c>
      <c r="H31">
        <f>'24h'!M40</f>
        <v>7300</v>
      </c>
      <c r="I31">
        <f>'24h'!N40</f>
        <v>7026</v>
      </c>
      <c r="J31">
        <f>'24h'!O40</f>
        <v>84</v>
      </c>
      <c r="K31">
        <f>'24h'!P40</f>
        <v>18796</v>
      </c>
      <c r="L31">
        <f>'24h'!Q40</f>
        <v>183</v>
      </c>
      <c r="M31" s="19">
        <f>'24h'!R40</f>
        <v>84</v>
      </c>
      <c r="P31">
        <f t="shared" si="30"/>
        <v>16121.5</v>
      </c>
      <c r="Q31">
        <f t="shared" si="26"/>
        <v>11456.5</v>
      </c>
      <c r="R31">
        <f t="shared" si="26"/>
        <v>16641.5</v>
      </c>
      <c r="S31">
        <f t="shared" si="26"/>
        <v>13409.5</v>
      </c>
      <c r="T31">
        <f t="shared" si="26"/>
        <v>7106.5</v>
      </c>
      <c r="U31">
        <f t="shared" si="26"/>
        <v>6832.5</v>
      </c>
      <c r="V31">
        <f t="shared" si="26"/>
        <v>-109.5</v>
      </c>
      <c r="W31">
        <f t="shared" si="26"/>
        <v>18602.5</v>
      </c>
      <c r="X31" s="15">
        <f t="shared" si="26"/>
        <v>-10.5</v>
      </c>
      <c r="Z31">
        <f t="shared" si="31"/>
        <v>847.90497896213196</v>
      </c>
      <c r="AA31">
        <f t="shared" si="27"/>
        <v>716.77789363920749</v>
      </c>
      <c r="AB31">
        <f t="shared" si="27"/>
        <v>1135.6801637852595</v>
      </c>
      <c r="AC31">
        <f t="shared" si="27"/>
        <v>1439.8174659985682</v>
      </c>
      <c r="AD31">
        <f t="shared" si="27"/>
        <v>1888.352524357839</v>
      </c>
      <c r="AE31">
        <f t="shared" si="27"/>
        <v>1689.8186314921684</v>
      </c>
      <c r="AF31">
        <f t="shared" si="27"/>
        <v>124.90494296577945</v>
      </c>
      <c r="AG31">
        <f t="shared" si="27"/>
        <v>823.36234877544996</v>
      </c>
      <c r="AH31" s="15">
        <f t="shared" si="27"/>
        <v>-57.272727272727288</v>
      </c>
      <c r="AK31">
        <f t="shared" si="32"/>
        <v>81.397684032540539</v>
      </c>
      <c r="AL31">
        <f t="shared" si="28"/>
        <v>128.96845166983803</v>
      </c>
      <c r="AM31">
        <f t="shared" si="28"/>
        <v>163.50644767635166</v>
      </c>
      <c r="AN31">
        <f t="shared" si="28"/>
        <v>214.44233071883616</v>
      </c>
      <c r="AO31">
        <f t="shared" si="28"/>
        <v>191.89671481098227</v>
      </c>
      <c r="AP31">
        <f t="shared" si="28"/>
        <v>14.184272662221071</v>
      </c>
      <c r="AR31" s="4" t="s">
        <v>21</v>
      </c>
      <c r="AS31">
        <f t="shared" si="29"/>
        <v>14.72030659367223</v>
      </c>
      <c r="AT31">
        <f t="shared" si="29"/>
        <v>11.388541060382037</v>
      </c>
      <c r="AU31">
        <f t="shared" si="29"/>
        <v>12.180458316577546</v>
      </c>
      <c r="AV31">
        <f t="shared" si="29"/>
        <v>8.0007111007702836</v>
      </c>
      <c r="AW31">
        <f t="shared" si="29"/>
        <v>10.72058494133589</v>
      </c>
      <c r="AX31">
        <f t="shared" si="29"/>
        <v>44.626594950789546</v>
      </c>
    </row>
    <row r="32" spans="1:50" x14ac:dyDescent="0.25">
      <c r="A32" s="4" t="str">
        <f>'24h'!F41</f>
        <v>G</v>
      </c>
      <c r="B32" s="19">
        <f>'24h'!G41</f>
        <v>63</v>
      </c>
      <c r="C32" s="19">
        <f>'24h'!H41</f>
        <v>98</v>
      </c>
      <c r="D32">
        <f>'24h'!I41</f>
        <v>20679</v>
      </c>
      <c r="E32">
        <f>'24h'!J41</f>
        <v>16554</v>
      </c>
      <c r="F32">
        <f>'24h'!K41</f>
        <v>15332</v>
      </c>
      <c r="G32">
        <f>'24h'!L41</f>
        <v>14629</v>
      </c>
      <c r="H32">
        <f>'24h'!M41</f>
        <v>6900</v>
      </c>
      <c r="I32">
        <f>'24h'!N41</f>
        <v>7293</v>
      </c>
      <c r="J32">
        <f>'24h'!O41</f>
        <v>98</v>
      </c>
      <c r="K32">
        <f>'24h'!P41</f>
        <v>23693</v>
      </c>
      <c r="L32">
        <f>'24h'!Q41</f>
        <v>183</v>
      </c>
      <c r="M32" s="19">
        <f>'24h'!R41</f>
        <v>77</v>
      </c>
      <c r="P32">
        <f t="shared" si="30"/>
        <v>20485.5</v>
      </c>
      <c r="Q32">
        <f t="shared" si="26"/>
        <v>16360.5</v>
      </c>
      <c r="R32">
        <f t="shared" si="26"/>
        <v>15138.5</v>
      </c>
      <c r="S32">
        <f t="shared" si="26"/>
        <v>14435.5</v>
      </c>
      <c r="T32">
        <f t="shared" si="26"/>
        <v>6706.5</v>
      </c>
      <c r="U32">
        <f t="shared" si="26"/>
        <v>7099.5</v>
      </c>
      <c r="V32">
        <f t="shared" si="26"/>
        <v>-95.5</v>
      </c>
      <c r="W32">
        <f t="shared" si="26"/>
        <v>23499.5</v>
      </c>
      <c r="X32" s="15">
        <f t="shared" si="26"/>
        <v>-10.5</v>
      </c>
      <c r="Z32">
        <f t="shared" si="31"/>
        <v>918.08335823125185</v>
      </c>
      <c r="AA32">
        <f t="shared" si="27"/>
        <v>756.96329426280067</v>
      </c>
      <c r="AB32">
        <f t="shared" si="27"/>
        <v>1149.1776315789475</v>
      </c>
      <c r="AC32">
        <f t="shared" si="27"/>
        <v>1810.4724080267558</v>
      </c>
      <c r="AD32">
        <f t="shared" si="27"/>
        <v>1576.7633228840125</v>
      </c>
      <c r="AE32">
        <f t="shared" si="27"/>
        <v>1755.8532563891181</v>
      </c>
      <c r="AF32">
        <f t="shared" si="27"/>
        <v>246.98275862068962</v>
      </c>
      <c r="AG32">
        <f t="shared" si="27"/>
        <v>871.85876824140485</v>
      </c>
      <c r="AH32" s="15">
        <f t="shared" si="27"/>
        <v>-315.00000000000045</v>
      </c>
      <c r="AK32">
        <f t="shared" si="32"/>
        <v>85.961159792197222</v>
      </c>
      <c r="AL32">
        <f t="shared" si="28"/>
        <v>130.50123138927373</v>
      </c>
      <c r="AM32">
        <f t="shared" si="28"/>
        <v>205.59822272137899</v>
      </c>
      <c r="AN32">
        <f t="shared" si="28"/>
        <v>179.05809301481383</v>
      </c>
      <c r="AO32">
        <f t="shared" si="28"/>
        <v>199.39564241501188</v>
      </c>
      <c r="AP32">
        <f t="shared" si="28"/>
        <v>28.047495222852742</v>
      </c>
      <c r="AR32" s="4" t="s">
        <v>23</v>
      </c>
      <c r="AS32">
        <f t="shared" si="29"/>
        <v>17.236941723386128</v>
      </c>
      <c r="AT32">
        <f t="shared" si="29"/>
        <v>12.631369858803595</v>
      </c>
      <c r="AU32">
        <f t="shared" si="29"/>
        <v>14.069523826613594</v>
      </c>
      <c r="AV32">
        <f t="shared" si="29"/>
        <v>8.0589408091834631</v>
      </c>
      <c r="AW32">
        <f t="shared" si="29"/>
        <v>11.132984296004969</v>
      </c>
      <c r="AX32">
        <f t="shared" si="29"/>
        <v>41.748116671108008</v>
      </c>
    </row>
    <row r="33" spans="1:50" x14ac:dyDescent="0.25">
      <c r="A33" s="4" t="str">
        <f>'24h'!F42</f>
        <v>H</v>
      </c>
      <c r="B33" s="19">
        <f>'24h'!G42</f>
        <v>70</v>
      </c>
      <c r="C33" s="19">
        <f>'24h'!H42</f>
        <v>70</v>
      </c>
      <c r="D33" s="19">
        <f>'24h'!I42</f>
        <v>84</v>
      </c>
      <c r="E33" s="19">
        <f>'24h'!J42</f>
        <v>105</v>
      </c>
      <c r="F33" s="19">
        <f>'24h'!K42</f>
        <v>112</v>
      </c>
      <c r="G33" s="19">
        <f>'24h'!L42</f>
        <v>91</v>
      </c>
      <c r="H33" s="19">
        <f>'24h'!M42</f>
        <v>84</v>
      </c>
      <c r="I33" s="19">
        <f>'24h'!N42</f>
        <v>77</v>
      </c>
      <c r="J33" s="19">
        <f>'24h'!O42</f>
        <v>77</v>
      </c>
      <c r="K33" s="19">
        <f>'24h'!P42</f>
        <v>77</v>
      </c>
      <c r="L33" s="19">
        <f>'24h'!Q42</f>
        <v>63</v>
      </c>
      <c r="M33" s="19">
        <f>'24h'!R42</f>
        <v>42</v>
      </c>
      <c r="AR33" s="4" t="s">
        <v>25</v>
      </c>
      <c r="AS33">
        <f t="shared" si="29"/>
        <v>20.786583815461572</v>
      </c>
      <c r="AT33">
        <f t="shared" si="29"/>
        <v>14.496341957528502</v>
      </c>
      <c r="AU33">
        <f t="shared" si="29"/>
        <v>17.800539417402948</v>
      </c>
      <c r="AV33">
        <f t="shared" si="29"/>
        <v>8.5621576803800981</v>
      </c>
      <c r="AW33">
        <f t="shared" si="29"/>
        <v>11.625761124481944</v>
      </c>
      <c r="AX33">
        <f t="shared" si="29"/>
        <v>42.432675875050705</v>
      </c>
    </row>
    <row r="34" spans="1:50" x14ac:dyDescent="0.25">
      <c r="AJ34" s="4" t="s">
        <v>143</v>
      </c>
    </row>
    <row r="35" spans="1:50" ht="45" x14ac:dyDescent="0.25">
      <c r="A35" s="4" t="s">
        <v>19</v>
      </c>
      <c r="B35" s="16" t="str">
        <f>'36h'!G33</f>
        <v>PBS</v>
      </c>
      <c r="C35" s="16" t="str">
        <f>'36h'!H33</f>
        <v>PBS</v>
      </c>
      <c r="D35" s="16" t="str">
        <f>'36h'!I33</f>
        <v>H2O/ DMSO</v>
      </c>
      <c r="E35" s="16" t="str">
        <f>'36h'!J33</f>
        <v>Vinc/ DMSO</v>
      </c>
      <c r="F35" s="16" t="str">
        <f>'36h'!K33</f>
        <v>Vinc/ SP600125 1µM</v>
      </c>
      <c r="G35" s="16" t="str">
        <f>'36h'!L33</f>
        <v>Vinc/ SP600125 10µM</v>
      </c>
      <c r="H35" s="16" t="str">
        <f>'36h'!M33</f>
        <v>Vinc/ SP600125 100µM</v>
      </c>
      <c r="I35" s="16" t="str">
        <f>'36h'!N33</f>
        <v>H2O/ SP600125 100µM</v>
      </c>
      <c r="J35" s="16" t="str">
        <f>'36h'!O33</f>
        <v>Tox Control</v>
      </c>
      <c r="K35" s="16" t="str">
        <f>'36h'!P33</f>
        <v>H2O/ DMSO</v>
      </c>
      <c r="L35" s="16" t="str">
        <f>'36h'!Q33</f>
        <v>Empty</v>
      </c>
      <c r="M35" s="16" t="str">
        <f>'36h'!R33</f>
        <v xml:space="preserve">PBS </v>
      </c>
      <c r="P35" s="16" t="str">
        <f>$D$2</f>
        <v>H2O/ DMSO</v>
      </c>
      <c r="Q35" s="16" t="str">
        <f>$E$2</f>
        <v>Vinc/ DMSO</v>
      </c>
      <c r="R35" s="16" t="str">
        <f>$F$2</f>
        <v>Vinc/ SP600125 1µM</v>
      </c>
      <c r="S35" s="16" t="str">
        <f>$G$2</f>
        <v>Vinc/ SP600125 10µM</v>
      </c>
      <c r="T35" s="16" t="str">
        <f>$H$2</f>
        <v>Vinc/ SP600125 100µM</v>
      </c>
      <c r="U35" s="16" t="str">
        <f>$I$2</f>
        <v>H2O/ SP600125 100µM</v>
      </c>
      <c r="V35" s="16" t="str">
        <f>$J$2</f>
        <v>Tox Control</v>
      </c>
      <c r="W35" s="16" t="str">
        <f>$K$2</f>
        <v>H2O/ DMSO</v>
      </c>
      <c r="X35" s="17" t="str">
        <f>$L$2</f>
        <v>Empty</v>
      </c>
      <c r="Z35" s="16" t="str">
        <f>$D$2</f>
        <v>H2O/ DMSO</v>
      </c>
      <c r="AA35" s="16" t="str">
        <f>$E$2</f>
        <v>Vinc/ DMSO</v>
      </c>
      <c r="AB35" s="16" t="str">
        <f>$F$2</f>
        <v>Vinc/ SP600125 1µM</v>
      </c>
      <c r="AC35" s="16" t="str">
        <f>$G$2</f>
        <v>Vinc/ SP600125 10µM</v>
      </c>
      <c r="AD35" s="16" t="str">
        <f>$H$2</f>
        <v>Vinc/ SP600125 100µM</v>
      </c>
      <c r="AE35" s="16" t="str">
        <f>$I$2</f>
        <v>H2O/ SP600125 100µM</v>
      </c>
      <c r="AF35" s="16" t="str">
        <f>$J$2</f>
        <v>Tox Control</v>
      </c>
      <c r="AG35" s="16" t="str">
        <f>$K$2</f>
        <v>H2O/ DMSO</v>
      </c>
      <c r="AH35" s="17" t="str">
        <f>$L$2</f>
        <v>Empty</v>
      </c>
      <c r="AJ35" s="16"/>
      <c r="AK35" s="16" t="str">
        <f>$E$2</f>
        <v>Vinc/ DMSO</v>
      </c>
      <c r="AL35" s="16" t="str">
        <f>$F$2</f>
        <v>Vinc/ SP600125 1µM</v>
      </c>
      <c r="AM35" s="16" t="str">
        <f>$G$2</f>
        <v>Vinc/ SP600125 10µM</v>
      </c>
      <c r="AN35" s="16" t="str">
        <f>$H$2</f>
        <v>Vinc/ SP600125 100µM</v>
      </c>
      <c r="AO35" s="16" t="str">
        <f>$I$2</f>
        <v>H2O/ SP600125 100µM</v>
      </c>
      <c r="AP35" s="16" t="str">
        <f>$J$2</f>
        <v>Tox Control</v>
      </c>
    </row>
    <row r="36" spans="1:50" x14ac:dyDescent="0.25">
      <c r="A36" s="4">
        <f>'36h'!F34</f>
        <v>0</v>
      </c>
      <c r="B36" s="4">
        <f>'36h'!G34</f>
        <v>1</v>
      </c>
      <c r="C36" s="4">
        <f>'36h'!H34</f>
        <v>2</v>
      </c>
      <c r="D36" s="4">
        <f>'36h'!I34</f>
        <v>3</v>
      </c>
      <c r="E36" s="4">
        <f>'36h'!J34</f>
        <v>4</v>
      </c>
      <c r="F36" s="4">
        <f>'36h'!K34</f>
        <v>5</v>
      </c>
      <c r="G36" s="4">
        <f>'36h'!L34</f>
        <v>6</v>
      </c>
      <c r="H36" s="4">
        <f>'36h'!M34</f>
        <v>7</v>
      </c>
      <c r="I36" s="4">
        <f>'36h'!N34</f>
        <v>8</v>
      </c>
      <c r="J36" s="4">
        <f>'36h'!O34</f>
        <v>9</v>
      </c>
      <c r="K36" s="4">
        <f>'36h'!P34</f>
        <v>10</v>
      </c>
      <c r="L36" s="4">
        <f>'36h'!Q34</f>
        <v>11</v>
      </c>
      <c r="M36" s="4">
        <f>'36h'!R34</f>
        <v>12</v>
      </c>
      <c r="AJ36" s="4" t="s">
        <v>145</v>
      </c>
    </row>
    <row r="37" spans="1:50" x14ac:dyDescent="0.25">
      <c r="A37" s="4" t="str">
        <f>'36h'!F35</f>
        <v>A</v>
      </c>
      <c r="B37" s="19">
        <f>'36h'!G35</f>
        <v>70</v>
      </c>
      <c r="C37" s="19">
        <f>'36h'!H35</f>
        <v>84</v>
      </c>
      <c r="D37" s="19">
        <f>'36h'!I35</f>
        <v>91</v>
      </c>
      <c r="E37" s="19">
        <f>'36h'!J35</f>
        <v>119</v>
      </c>
      <c r="F37" s="19">
        <f>'36h'!K35</f>
        <v>148</v>
      </c>
      <c r="G37" s="19">
        <f>'36h'!L35</f>
        <v>126</v>
      </c>
      <c r="H37" s="19">
        <f>'36h'!M35</f>
        <v>112</v>
      </c>
      <c r="I37" s="19">
        <f>'36h'!N35</f>
        <v>105</v>
      </c>
      <c r="J37" s="19">
        <f>'36h'!O35</f>
        <v>112</v>
      </c>
      <c r="K37" s="19">
        <f>'36h'!P35</f>
        <v>84</v>
      </c>
      <c r="L37" s="19">
        <f>'36h'!Q35</f>
        <v>56</v>
      </c>
      <c r="M37" s="19">
        <f>'36h'!R35</f>
        <v>49</v>
      </c>
      <c r="N37" s="4" t="s">
        <v>147</v>
      </c>
      <c r="AJ37">
        <f>AVERAGE(Z38:Z43,AG38:AG43)</f>
        <v>861.15995531329656</v>
      </c>
    </row>
    <row r="38" spans="1:50" x14ac:dyDescent="0.25">
      <c r="A38" s="4" t="str">
        <f>'36h'!F36</f>
        <v>B</v>
      </c>
      <c r="B38" s="19">
        <f>'36h'!G36</f>
        <v>84</v>
      </c>
      <c r="C38" s="19">
        <f>'36h'!H36</f>
        <v>98</v>
      </c>
      <c r="D38" s="8">
        <f>'36h'!I36</f>
        <v>17187</v>
      </c>
      <c r="E38" s="8">
        <f>'36h'!J36</f>
        <v>14032</v>
      </c>
      <c r="F38" s="8">
        <f>'36h'!K36</f>
        <v>15535</v>
      </c>
      <c r="G38" s="8">
        <f>'36h'!L36</f>
        <v>13842</v>
      </c>
      <c r="H38" s="8">
        <f>'36h'!M36</f>
        <v>6816</v>
      </c>
      <c r="I38" s="8">
        <f>'36h'!N36</f>
        <v>6380</v>
      </c>
      <c r="J38" s="8">
        <f>'36h'!O36</f>
        <v>77</v>
      </c>
      <c r="K38" s="8">
        <f>'36h'!P36</f>
        <v>16842</v>
      </c>
      <c r="L38" s="8">
        <f>'36h'!Q36</f>
        <v>183</v>
      </c>
      <c r="M38" s="19">
        <f>'36h'!R36</f>
        <v>49</v>
      </c>
      <c r="N38">
        <f>AVERAGE(L38:L43)</f>
        <v>183</v>
      </c>
      <c r="P38">
        <f>D38-$N$38</f>
        <v>17004</v>
      </c>
      <c r="Q38">
        <f t="shared" ref="Q38:X43" si="33">E38-$N$38</f>
        <v>13849</v>
      </c>
      <c r="R38">
        <f t="shared" si="33"/>
        <v>15352</v>
      </c>
      <c r="S38">
        <f t="shared" si="33"/>
        <v>13659</v>
      </c>
      <c r="T38">
        <f t="shared" si="33"/>
        <v>6633</v>
      </c>
      <c r="U38">
        <f t="shared" si="33"/>
        <v>6197</v>
      </c>
      <c r="V38">
        <f t="shared" si="33"/>
        <v>-106</v>
      </c>
      <c r="W38">
        <f t="shared" si="33"/>
        <v>16659</v>
      </c>
      <c r="X38" s="15">
        <f t="shared" si="33"/>
        <v>0</v>
      </c>
      <c r="Z38">
        <f>(P38/P5)*100</f>
        <v>802.7065302911094</v>
      </c>
      <c r="AA38">
        <f t="shared" ref="AA38:AH43" si="34">(Q38/Q5)*100</f>
        <v>774.40820130475311</v>
      </c>
      <c r="AB38">
        <f t="shared" si="34"/>
        <v>1223.917087430242</v>
      </c>
      <c r="AC38">
        <f t="shared" si="34"/>
        <v>1743.7021276595742</v>
      </c>
      <c r="AD38">
        <f t="shared" si="34"/>
        <v>1795.9386281588447</v>
      </c>
      <c r="AE38">
        <f t="shared" si="34"/>
        <v>1710.3035878564856</v>
      </c>
      <c r="AF38">
        <f t="shared" si="34"/>
        <v>111.97183098591547</v>
      </c>
      <c r="AG38">
        <f t="shared" si="34"/>
        <v>942.60656356092034</v>
      </c>
      <c r="AH38" s="15">
        <f t="shared" si="34"/>
        <v>0</v>
      </c>
      <c r="AK38">
        <f>(AA38/$AJ$37)*100</f>
        <v>89.926174170862083</v>
      </c>
      <c r="AL38">
        <f t="shared" ref="AL38:AP43" si="35">(AB38/$AJ$37)*100</f>
        <v>142.12424531340076</v>
      </c>
      <c r="AM38">
        <f t="shared" si="35"/>
        <v>202.48295533263644</v>
      </c>
      <c r="AN38">
        <f t="shared" si="35"/>
        <v>208.54878551632936</v>
      </c>
      <c r="AO38">
        <f t="shared" si="35"/>
        <v>198.60463521370593</v>
      </c>
      <c r="AP38">
        <f t="shared" si="35"/>
        <v>13.002442844103134</v>
      </c>
    </row>
    <row r="39" spans="1:50" x14ac:dyDescent="0.25">
      <c r="A39" s="4" t="str">
        <f>'36h'!F37</f>
        <v>C</v>
      </c>
      <c r="B39" s="19">
        <f>'36h'!G37</f>
        <v>91</v>
      </c>
      <c r="C39" s="19">
        <f>'36h'!H37</f>
        <v>134</v>
      </c>
      <c r="D39">
        <f>'36h'!I37</f>
        <v>20426</v>
      </c>
      <c r="E39">
        <f>'36h'!J37</f>
        <v>14685</v>
      </c>
      <c r="F39">
        <f>'36h'!K37</f>
        <v>15676</v>
      </c>
      <c r="G39">
        <f>'36h'!L37</f>
        <v>14580</v>
      </c>
      <c r="H39">
        <f>'36h'!M37</f>
        <v>6928</v>
      </c>
      <c r="I39">
        <f>'36h'!N37</f>
        <v>6296</v>
      </c>
      <c r="J39">
        <f>'36h'!O37</f>
        <v>84</v>
      </c>
      <c r="K39">
        <f>'36h'!P37</f>
        <v>19119</v>
      </c>
      <c r="L39">
        <f>'36h'!Q37</f>
        <v>204</v>
      </c>
      <c r="M39" s="19">
        <f>'36h'!R37</f>
        <v>84</v>
      </c>
      <c r="P39">
        <f t="shared" ref="P39:P43" si="36">D39-$N$38</f>
        <v>20243</v>
      </c>
      <c r="Q39">
        <f t="shared" si="33"/>
        <v>14502</v>
      </c>
      <c r="R39">
        <f t="shared" si="33"/>
        <v>15493</v>
      </c>
      <c r="S39">
        <f t="shared" si="33"/>
        <v>14397</v>
      </c>
      <c r="T39">
        <f t="shared" si="33"/>
        <v>6745</v>
      </c>
      <c r="U39">
        <f t="shared" si="33"/>
        <v>6113</v>
      </c>
      <c r="V39">
        <f t="shared" si="33"/>
        <v>-99</v>
      </c>
      <c r="W39">
        <f t="shared" si="33"/>
        <v>18936</v>
      </c>
      <c r="X39" s="15">
        <f t="shared" si="33"/>
        <v>21</v>
      </c>
      <c r="Z39">
        <f t="shared" ref="Z39:Z43" si="37">(P39/P6)*100</f>
        <v>853.65476525161648</v>
      </c>
      <c r="AA39">
        <f t="shared" si="34"/>
        <v>768.38572942423173</v>
      </c>
      <c r="AB39">
        <f t="shared" si="34"/>
        <v>1169.8716335263025</v>
      </c>
      <c r="AC39">
        <f t="shared" si="34"/>
        <v>1713.2487108290359</v>
      </c>
      <c r="AD39">
        <f t="shared" si="34"/>
        <v>1826.2635379061371</v>
      </c>
      <c r="AE39">
        <f t="shared" si="34"/>
        <v>1624.3578387953942</v>
      </c>
      <c r="AF39">
        <f t="shared" si="34"/>
        <v>122.72727272727273</v>
      </c>
      <c r="AG39">
        <f t="shared" si="34"/>
        <v>890.96612296110413</v>
      </c>
      <c r="AH39" s="15">
        <f t="shared" si="34"/>
        <v>-572.72727272727195</v>
      </c>
      <c r="AK39">
        <f t="shared" ref="AK39:AK43" si="38">(AA39/$AJ$37)*100</f>
        <v>89.226830007984645</v>
      </c>
      <c r="AL39">
        <f t="shared" si="35"/>
        <v>135.84835503651519</v>
      </c>
      <c r="AM39">
        <f t="shared" si="35"/>
        <v>198.94663009565312</v>
      </c>
      <c r="AN39">
        <f t="shared" si="35"/>
        <v>212.07018819653877</v>
      </c>
      <c r="AO39">
        <f t="shared" si="35"/>
        <v>188.62440465017215</v>
      </c>
      <c r="AP39">
        <f t="shared" si="35"/>
        <v>14.251391041821449</v>
      </c>
    </row>
    <row r="40" spans="1:50" x14ac:dyDescent="0.25">
      <c r="A40" s="4" t="str">
        <f>'36h'!F38</f>
        <v>D</v>
      </c>
      <c r="B40" s="19">
        <f>'36h'!G38</f>
        <v>77</v>
      </c>
      <c r="C40" s="19">
        <f>'36h'!H38</f>
        <v>119</v>
      </c>
      <c r="D40">
        <f>'36h'!I38</f>
        <v>18950</v>
      </c>
      <c r="E40">
        <f>'36h'!J38</f>
        <v>12226</v>
      </c>
      <c r="F40">
        <f>'36h'!K38</f>
        <v>15718</v>
      </c>
      <c r="G40">
        <f>'36h'!L38</f>
        <v>9176</v>
      </c>
      <c r="H40">
        <f>'36h'!M38</f>
        <v>7666</v>
      </c>
      <c r="I40">
        <f>'36h'!N38</f>
        <v>3808</v>
      </c>
      <c r="J40">
        <f>'36h'!O38</f>
        <v>98</v>
      </c>
      <c r="K40">
        <f>'36h'!P38</f>
        <v>20081</v>
      </c>
      <c r="L40">
        <f>'36h'!Q38</f>
        <v>183</v>
      </c>
      <c r="M40" s="19">
        <f>'36h'!R38</f>
        <v>77</v>
      </c>
      <c r="P40">
        <f t="shared" si="36"/>
        <v>18767</v>
      </c>
      <c r="Q40">
        <f t="shared" si="33"/>
        <v>12043</v>
      </c>
      <c r="R40">
        <f t="shared" si="33"/>
        <v>15535</v>
      </c>
      <c r="S40">
        <f t="shared" si="33"/>
        <v>8993</v>
      </c>
      <c r="T40">
        <f t="shared" si="33"/>
        <v>7483</v>
      </c>
      <c r="U40">
        <f t="shared" si="33"/>
        <v>3625</v>
      </c>
      <c r="V40">
        <f t="shared" si="33"/>
        <v>-85</v>
      </c>
      <c r="W40">
        <f t="shared" si="33"/>
        <v>19898</v>
      </c>
      <c r="X40" s="15">
        <f t="shared" si="33"/>
        <v>0</v>
      </c>
      <c r="Z40">
        <f t="shared" si="37"/>
        <v>798.48248475393552</v>
      </c>
      <c r="AA40">
        <f t="shared" si="34"/>
        <v>700.85354025218237</v>
      </c>
      <c r="AB40">
        <f t="shared" si="34"/>
        <v>1231.6331923890066</v>
      </c>
      <c r="AC40">
        <f t="shared" si="34"/>
        <v>1397.8756476683936</v>
      </c>
      <c r="AD40">
        <f t="shared" si="34"/>
        <v>2065.2253909843607</v>
      </c>
      <c r="AE40">
        <f t="shared" si="34"/>
        <v>1495.8734525447044</v>
      </c>
      <c r="AF40">
        <f t="shared" si="34"/>
        <v>161.39240506329114</v>
      </c>
      <c r="AG40">
        <f t="shared" si="34"/>
        <v>914.7103892123813</v>
      </c>
      <c r="AH40" s="15">
        <f t="shared" si="34"/>
        <v>0</v>
      </c>
      <c r="AK40">
        <f t="shared" si="38"/>
        <v>81.384827049605036</v>
      </c>
      <c r="AL40">
        <f t="shared" si="35"/>
        <v>143.02025829114743</v>
      </c>
      <c r="AM40">
        <f t="shared" si="35"/>
        <v>162.32473874842864</v>
      </c>
      <c r="AN40">
        <f t="shared" si="35"/>
        <v>239.81902296339547</v>
      </c>
      <c r="AO40">
        <f t="shared" si="35"/>
        <v>173.70448350684097</v>
      </c>
      <c r="AP40">
        <f t="shared" si="35"/>
        <v>18.741280765264491</v>
      </c>
    </row>
    <row r="41" spans="1:50" x14ac:dyDescent="0.25">
      <c r="A41" s="4" t="str">
        <f>'36h'!F39</f>
        <v>E</v>
      </c>
      <c r="B41" s="19">
        <f>'36h'!G39</f>
        <v>77</v>
      </c>
      <c r="C41" s="19">
        <f>'36h'!H39</f>
        <v>84</v>
      </c>
      <c r="D41">
        <f>'36h'!I39</f>
        <v>20728</v>
      </c>
      <c r="E41">
        <f>'36h'!J39</f>
        <v>12823</v>
      </c>
      <c r="F41">
        <f>'36h'!K39</f>
        <v>17151</v>
      </c>
      <c r="G41">
        <f>'36h'!L39</f>
        <v>14369</v>
      </c>
      <c r="H41">
        <f>'36h'!M39</f>
        <v>7624</v>
      </c>
      <c r="I41">
        <f>'36h'!N39</f>
        <v>7469</v>
      </c>
      <c r="J41">
        <f>'36h'!O39</f>
        <v>84</v>
      </c>
      <c r="K41">
        <f>'36h'!P39</f>
        <v>20426</v>
      </c>
      <c r="L41">
        <f>'36h'!Q39</f>
        <v>169</v>
      </c>
      <c r="M41" s="19">
        <f>'36h'!R39</f>
        <v>98</v>
      </c>
      <c r="P41">
        <f t="shared" si="36"/>
        <v>20545</v>
      </c>
      <c r="Q41">
        <f t="shared" si="33"/>
        <v>12640</v>
      </c>
      <c r="R41">
        <f t="shared" si="33"/>
        <v>16968</v>
      </c>
      <c r="S41">
        <f t="shared" si="33"/>
        <v>14186</v>
      </c>
      <c r="T41">
        <f t="shared" si="33"/>
        <v>7441</v>
      </c>
      <c r="U41">
        <f t="shared" si="33"/>
        <v>7286</v>
      </c>
      <c r="V41">
        <f t="shared" si="33"/>
        <v>-99</v>
      </c>
      <c r="W41">
        <f t="shared" si="33"/>
        <v>20243</v>
      </c>
      <c r="X41" s="15">
        <f t="shared" si="33"/>
        <v>-14</v>
      </c>
      <c r="Z41">
        <f t="shared" si="37"/>
        <v>804.31945713167158</v>
      </c>
      <c r="AA41">
        <f t="shared" si="34"/>
        <v>690.58459297031516</v>
      </c>
      <c r="AB41">
        <f t="shared" si="34"/>
        <v>1136.25</v>
      </c>
      <c r="AC41">
        <f t="shared" si="34"/>
        <v>1763.6966431827598</v>
      </c>
      <c r="AD41">
        <f t="shared" si="34"/>
        <v>2053.6338546458142</v>
      </c>
      <c r="AE41">
        <f t="shared" si="34"/>
        <v>2050.4690431519703</v>
      </c>
      <c r="AF41">
        <f t="shared" si="34"/>
        <v>134.3891402714932</v>
      </c>
      <c r="AG41">
        <f t="shared" si="34"/>
        <v>874.30175640656489</v>
      </c>
      <c r="AH41" s="15">
        <f t="shared" si="34"/>
        <v>56.756756756756744</v>
      </c>
      <c r="AK41">
        <f t="shared" si="38"/>
        <v>80.192371778257524</v>
      </c>
      <c r="AL41">
        <f t="shared" si="35"/>
        <v>131.94412872886357</v>
      </c>
      <c r="AM41">
        <f t="shared" si="35"/>
        <v>204.80476737229537</v>
      </c>
      <c r="AN41">
        <f t="shared" si="35"/>
        <v>238.47298541636047</v>
      </c>
      <c r="AO41">
        <f t="shared" si="35"/>
        <v>238.10547976606665</v>
      </c>
      <c r="AP41">
        <f t="shared" si="35"/>
        <v>15.605595620456064</v>
      </c>
    </row>
    <row r="42" spans="1:50" x14ac:dyDescent="0.25">
      <c r="A42" s="4" t="str">
        <f>'36h'!F40</f>
        <v>F</v>
      </c>
      <c r="B42" s="19">
        <f>'36h'!G40</f>
        <v>84</v>
      </c>
      <c r="C42" s="19">
        <f>'36h'!H40</f>
        <v>105</v>
      </c>
      <c r="D42">
        <f>'36h'!I40</f>
        <v>16512</v>
      </c>
      <c r="E42">
        <f>'36h'!J40</f>
        <v>9767</v>
      </c>
      <c r="F42">
        <f>'36h'!K40</f>
        <v>14418</v>
      </c>
      <c r="G42">
        <f>'36h'!L40</f>
        <v>12915</v>
      </c>
      <c r="H42">
        <f>'36h'!M40</f>
        <v>7525</v>
      </c>
      <c r="I42">
        <f>'36h'!N40</f>
        <v>6879</v>
      </c>
      <c r="J42">
        <f>'36h'!O40</f>
        <v>91</v>
      </c>
      <c r="K42">
        <f>'36h'!P40</f>
        <v>18711</v>
      </c>
      <c r="L42">
        <f>'36h'!Q40</f>
        <v>183</v>
      </c>
      <c r="M42" s="19">
        <f>'36h'!R40</f>
        <v>70</v>
      </c>
      <c r="P42">
        <f t="shared" si="36"/>
        <v>16329</v>
      </c>
      <c r="Q42">
        <f t="shared" si="33"/>
        <v>9584</v>
      </c>
      <c r="R42">
        <f t="shared" si="33"/>
        <v>14235</v>
      </c>
      <c r="S42">
        <f t="shared" si="33"/>
        <v>12732</v>
      </c>
      <c r="T42">
        <f t="shared" si="33"/>
        <v>7342</v>
      </c>
      <c r="U42">
        <f t="shared" si="33"/>
        <v>6696</v>
      </c>
      <c r="V42">
        <f t="shared" si="33"/>
        <v>-92</v>
      </c>
      <c r="W42">
        <f t="shared" si="33"/>
        <v>18528</v>
      </c>
      <c r="X42" s="15">
        <f t="shared" si="33"/>
        <v>0</v>
      </c>
      <c r="Z42">
        <f t="shared" si="37"/>
        <v>858.81837307152887</v>
      </c>
      <c r="AA42">
        <f t="shared" si="34"/>
        <v>599.6246089676747</v>
      </c>
      <c r="AB42">
        <f t="shared" si="34"/>
        <v>971.45131938125576</v>
      </c>
      <c r="AC42">
        <f t="shared" si="34"/>
        <v>1367.0722977809592</v>
      </c>
      <c r="AD42">
        <f t="shared" si="34"/>
        <v>1950.9300265721879</v>
      </c>
      <c r="AE42">
        <f t="shared" si="34"/>
        <v>1656.0593569661996</v>
      </c>
      <c r="AF42">
        <f t="shared" si="34"/>
        <v>104.94296577946767</v>
      </c>
      <c r="AG42">
        <f t="shared" si="34"/>
        <v>820.06491590439657</v>
      </c>
      <c r="AH42" s="15">
        <f t="shared" si="34"/>
        <v>0</v>
      </c>
      <c r="AK42">
        <f t="shared" si="38"/>
        <v>69.629875990869394</v>
      </c>
      <c r="AL42">
        <f t="shared" si="35"/>
        <v>112.80730291596458</v>
      </c>
      <c r="AM42">
        <f t="shared" si="35"/>
        <v>158.74777842910819</v>
      </c>
      <c r="AN42">
        <f t="shared" si="35"/>
        <v>226.54676573557401</v>
      </c>
      <c r="AO42">
        <f t="shared" si="35"/>
        <v>192.30566246705149</v>
      </c>
      <c r="AP42">
        <f t="shared" si="35"/>
        <v>12.186233827058135</v>
      </c>
    </row>
    <row r="43" spans="1:50" x14ac:dyDescent="0.25">
      <c r="A43" s="4" t="str">
        <f>'36h'!F41</f>
        <v>G</v>
      </c>
      <c r="B43" s="19">
        <f>'36h'!G41</f>
        <v>70</v>
      </c>
      <c r="C43" s="19">
        <f>'36h'!H41</f>
        <v>98</v>
      </c>
      <c r="D43">
        <f>'36h'!I41</f>
        <v>20847</v>
      </c>
      <c r="E43">
        <f>'36h'!J41</f>
        <v>13680</v>
      </c>
      <c r="F43">
        <f>'36h'!K41</f>
        <v>13182</v>
      </c>
      <c r="G43">
        <f>'36h'!L41</f>
        <v>13477</v>
      </c>
      <c r="H43">
        <f>'36h'!M41</f>
        <v>7708</v>
      </c>
      <c r="I43">
        <f>'36h'!N41</f>
        <v>7427</v>
      </c>
      <c r="J43">
        <f>'36h'!O41</f>
        <v>70</v>
      </c>
      <c r="K43">
        <f>'36h'!P41</f>
        <v>23018</v>
      </c>
      <c r="L43">
        <f>'36h'!Q41</f>
        <v>176</v>
      </c>
      <c r="M43" s="19">
        <f>'36h'!R41</f>
        <v>77</v>
      </c>
      <c r="P43">
        <f t="shared" si="36"/>
        <v>20664</v>
      </c>
      <c r="Q43">
        <f t="shared" si="33"/>
        <v>13497</v>
      </c>
      <c r="R43">
        <f t="shared" si="33"/>
        <v>12999</v>
      </c>
      <c r="S43">
        <f t="shared" si="33"/>
        <v>13294</v>
      </c>
      <c r="T43">
        <f t="shared" si="33"/>
        <v>7525</v>
      </c>
      <c r="U43">
        <f t="shared" si="33"/>
        <v>7244</v>
      </c>
      <c r="V43">
        <f t="shared" si="33"/>
        <v>-113</v>
      </c>
      <c r="W43">
        <f t="shared" si="33"/>
        <v>22835</v>
      </c>
      <c r="X43" s="15">
        <f t="shared" si="33"/>
        <v>-7</v>
      </c>
      <c r="Z43">
        <f t="shared" si="37"/>
        <v>926.08305945622953</v>
      </c>
      <c r="AA43">
        <f t="shared" si="34"/>
        <v>624.47563232572486</v>
      </c>
      <c r="AB43">
        <f t="shared" si="34"/>
        <v>986.7661943319838</v>
      </c>
      <c r="AC43">
        <f t="shared" si="34"/>
        <v>1667.3076923076924</v>
      </c>
      <c r="AD43">
        <f t="shared" si="34"/>
        <v>1769.2006269592475</v>
      </c>
      <c r="AE43">
        <f t="shared" si="34"/>
        <v>1791.5910964550701</v>
      </c>
      <c r="AF43">
        <f t="shared" si="34"/>
        <v>292.24137931034477</v>
      </c>
      <c r="AG43">
        <f t="shared" si="34"/>
        <v>847.20504575810037</v>
      </c>
      <c r="AH43" s="15">
        <f t="shared" si="34"/>
        <v>-210.00000000000031</v>
      </c>
      <c r="AK43">
        <f t="shared" si="38"/>
        <v>72.515637597028743</v>
      </c>
      <c r="AL43">
        <f t="shared" si="35"/>
        <v>114.5857036481673</v>
      </c>
      <c r="AM43">
        <f t="shared" si="35"/>
        <v>193.61184667500163</v>
      </c>
      <c r="AN43">
        <f t="shared" si="35"/>
        <v>205.44390342855627</v>
      </c>
      <c r="AO43">
        <f t="shared" si="35"/>
        <v>208.04393950288548</v>
      </c>
      <c r="AP43">
        <f t="shared" si="35"/>
        <v>33.935783649394743</v>
      </c>
    </row>
    <row r="44" spans="1:50" x14ac:dyDescent="0.25">
      <c r="A44" s="4" t="str">
        <f>'36h'!F42</f>
        <v>H</v>
      </c>
      <c r="B44" s="19">
        <f>'36h'!G42</f>
        <v>63</v>
      </c>
      <c r="C44" s="19">
        <f>'36h'!H42</f>
        <v>77</v>
      </c>
      <c r="D44" s="19">
        <f>'36h'!I42</f>
        <v>91</v>
      </c>
      <c r="E44" s="19">
        <f>'36h'!J42</f>
        <v>91</v>
      </c>
      <c r="F44" s="19">
        <f>'36h'!K42</f>
        <v>98</v>
      </c>
      <c r="G44" s="19">
        <f>'36h'!L42</f>
        <v>98</v>
      </c>
      <c r="H44" s="19">
        <f>'36h'!M42</f>
        <v>84</v>
      </c>
      <c r="I44" s="19">
        <f>'36h'!N42</f>
        <v>70</v>
      </c>
      <c r="J44" s="19">
        <f>'36h'!O42</f>
        <v>84</v>
      </c>
      <c r="K44" s="19">
        <f>'36h'!P42</f>
        <v>63</v>
      </c>
      <c r="L44" s="19">
        <f>'36h'!Q42</f>
        <v>63</v>
      </c>
      <c r="M44" s="19">
        <f>'36h'!R42</f>
        <v>42</v>
      </c>
    </row>
    <row r="45" spans="1:50" x14ac:dyDescent="0.25">
      <c r="AJ45" s="4" t="s">
        <v>143</v>
      </c>
    </row>
    <row r="46" spans="1:50" ht="45" x14ac:dyDescent="0.25">
      <c r="A46" s="4" t="s">
        <v>21</v>
      </c>
      <c r="B46" s="16" t="str">
        <f>'48h'!G33</f>
        <v>PBS</v>
      </c>
      <c r="C46" s="16" t="str">
        <f>'48h'!H33</f>
        <v>PBS</v>
      </c>
      <c r="D46" s="16" t="str">
        <f>'48h'!I33</f>
        <v>H2O/ DMSO</v>
      </c>
      <c r="E46" s="16" t="str">
        <f>'48h'!J33</f>
        <v>Vinc/ DMSO</v>
      </c>
      <c r="F46" s="16" t="str">
        <f>'48h'!K33</f>
        <v>Vinc/ SP600125 1µM</v>
      </c>
      <c r="G46" s="16" t="str">
        <f>'48h'!L33</f>
        <v>Vinc/ SP600125 10µM</v>
      </c>
      <c r="H46" s="16" t="str">
        <f>'48h'!M33</f>
        <v>Vinc/ SP600125 100µM</v>
      </c>
      <c r="I46" s="16" t="str">
        <f>'48h'!N33</f>
        <v>H2O/ SP600125 100µM</v>
      </c>
      <c r="J46" s="16" t="str">
        <f>'48h'!O33</f>
        <v>Tox Control</v>
      </c>
      <c r="K46" s="16" t="str">
        <f>'48h'!P33</f>
        <v>H2O/ DMSO</v>
      </c>
      <c r="L46" s="16" t="str">
        <f>'48h'!Q33</f>
        <v>Empty</v>
      </c>
      <c r="M46" s="16" t="str">
        <f>'48h'!R33</f>
        <v xml:space="preserve">PBS </v>
      </c>
      <c r="P46" s="16" t="str">
        <f>$D$2</f>
        <v>H2O/ DMSO</v>
      </c>
      <c r="Q46" s="16" t="str">
        <f>$E$2</f>
        <v>Vinc/ DMSO</v>
      </c>
      <c r="R46" s="16" t="str">
        <f>$F$2</f>
        <v>Vinc/ SP600125 1µM</v>
      </c>
      <c r="S46" s="16" t="str">
        <f>$G$2</f>
        <v>Vinc/ SP600125 10µM</v>
      </c>
      <c r="T46" s="16" t="str">
        <f>$H$2</f>
        <v>Vinc/ SP600125 100µM</v>
      </c>
      <c r="U46" s="16" t="str">
        <f>$I$2</f>
        <v>H2O/ SP600125 100µM</v>
      </c>
      <c r="V46" s="16" t="str">
        <f>$J$2</f>
        <v>Tox Control</v>
      </c>
      <c r="W46" s="16" t="str">
        <f>$K$2</f>
        <v>H2O/ DMSO</v>
      </c>
      <c r="X46" s="17" t="str">
        <f>$L$2</f>
        <v>Empty</v>
      </c>
      <c r="Z46" s="16" t="str">
        <f>$D$2</f>
        <v>H2O/ DMSO</v>
      </c>
      <c r="AA46" s="16" t="str">
        <f>$E$2</f>
        <v>Vinc/ DMSO</v>
      </c>
      <c r="AB46" s="16" t="str">
        <f>$F$2</f>
        <v>Vinc/ SP600125 1µM</v>
      </c>
      <c r="AC46" s="16" t="str">
        <f>$G$2</f>
        <v>Vinc/ SP600125 10µM</v>
      </c>
      <c r="AD46" s="16" t="str">
        <f>$H$2</f>
        <v>Vinc/ SP600125 100µM</v>
      </c>
      <c r="AE46" s="16" t="str">
        <f>$I$2</f>
        <v>H2O/ SP600125 100µM</v>
      </c>
      <c r="AF46" s="16" t="str">
        <f>$J$2</f>
        <v>Tox Control</v>
      </c>
      <c r="AG46" s="16" t="str">
        <f>$K$2</f>
        <v>H2O/ DMSO</v>
      </c>
      <c r="AH46" s="17" t="str">
        <f>$L$2</f>
        <v>Empty</v>
      </c>
      <c r="AJ46" s="16"/>
      <c r="AK46" s="16" t="str">
        <f>$E$2</f>
        <v>Vinc/ DMSO</v>
      </c>
      <c r="AL46" s="16" t="str">
        <f>$F$2</f>
        <v>Vinc/ SP600125 1µM</v>
      </c>
      <c r="AM46" s="16" t="str">
        <f>$G$2</f>
        <v>Vinc/ SP600125 10µM</v>
      </c>
      <c r="AN46" s="16" t="str">
        <f>$H$2</f>
        <v>Vinc/ SP600125 100µM</v>
      </c>
      <c r="AO46" s="16" t="str">
        <f>$I$2</f>
        <v>H2O/ SP600125 100µM</v>
      </c>
      <c r="AP46" s="16" t="str">
        <f>$J$2</f>
        <v>Tox Control</v>
      </c>
    </row>
    <row r="47" spans="1:50" x14ac:dyDescent="0.25">
      <c r="A47" s="4">
        <f>'48h'!F34</f>
        <v>0</v>
      </c>
      <c r="B47" s="4">
        <f>'48h'!G34</f>
        <v>1</v>
      </c>
      <c r="C47" s="4">
        <f>'48h'!H34</f>
        <v>2</v>
      </c>
      <c r="D47" s="4">
        <f>'48h'!I34</f>
        <v>3</v>
      </c>
      <c r="E47" s="4">
        <f>'48h'!J34</f>
        <v>4</v>
      </c>
      <c r="F47" s="4">
        <f>'48h'!K34</f>
        <v>5</v>
      </c>
      <c r="G47" s="4">
        <f>'48h'!L34</f>
        <v>6</v>
      </c>
      <c r="H47" s="4">
        <f>'48h'!M34</f>
        <v>7</v>
      </c>
      <c r="I47" s="4">
        <f>'48h'!N34</f>
        <v>8</v>
      </c>
      <c r="J47" s="4">
        <f>'48h'!O34</f>
        <v>9</v>
      </c>
      <c r="K47" s="4">
        <f>'48h'!P34</f>
        <v>10</v>
      </c>
      <c r="L47" s="4">
        <f>'48h'!Q34</f>
        <v>11</v>
      </c>
      <c r="M47" s="4">
        <f>'48h'!R34</f>
        <v>12</v>
      </c>
      <c r="AJ47" s="4" t="s">
        <v>145</v>
      </c>
    </row>
    <row r="48" spans="1:50" x14ac:dyDescent="0.25">
      <c r="A48" s="4" t="str">
        <f>'48h'!F35</f>
        <v>A</v>
      </c>
      <c r="B48" s="19">
        <f>'48h'!G35</f>
        <v>77</v>
      </c>
      <c r="C48" s="19">
        <f>'48h'!H35</f>
        <v>119</v>
      </c>
      <c r="D48" s="19">
        <f>'48h'!I35</f>
        <v>105</v>
      </c>
      <c r="E48" s="19">
        <f>'48h'!J35</f>
        <v>119</v>
      </c>
      <c r="F48" s="19">
        <f>'48h'!K35</f>
        <v>134</v>
      </c>
      <c r="G48" s="19">
        <f>'48h'!L35</f>
        <v>112</v>
      </c>
      <c r="H48" s="19">
        <f>'48h'!M35</f>
        <v>105</v>
      </c>
      <c r="I48" s="19">
        <f>'48h'!N35</f>
        <v>105</v>
      </c>
      <c r="J48" s="19">
        <f>'48h'!O35</f>
        <v>119</v>
      </c>
      <c r="K48" s="19">
        <f>'48h'!P35</f>
        <v>91</v>
      </c>
      <c r="L48" s="19">
        <f>'48h'!Q35</f>
        <v>77</v>
      </c>
      <c r="M48" s="19">
        <f>'48h'!R35</f>
        <v>49</v>
      </c>
      <c r="N48" s="4" t="s">
        <v>147</v>
      </c>
      <c r="AJ48">
        <f>AVERAGE(Z49:Z54,AG49:AG54)</f>
        <v>883.68543830000488</v>
      </c>
    </row>
    <row r="49" spans="1:43" x14ac:dyDescent="0.25">
      <c r="A49" s="4" t="str">
        <f>'48h'!F36</f>
        <v>B</v>
      </c>
      <c r="B49" s="19">
        <f>'48h'!G36</f>
        <v>77</v>
      </c>
      <c r="C49" s="19">
        <f>'48h'!H36</f>
        <v>98</v>
      </c>
      <c r="D49">
        <f>'48h'!I36</f>
        <v>18226</v>
      </c>
      <c r="E49">
        <f>'48h'!J36</f>
        <v>12950</v>
      </c>
      <c r="F49">
        <f>'48h'!K36</f>
        <v>14074</v>
      </c>
      <c r="G49">
        <f>'48h'!L36</f>
        <v>13006</v>
      </c>
      <c r="H49">
        <f>'48h'!M36</f>
        <v>7996</v>
      </c>
      <c r="I49">
        <f>'48h'!N36</f>
        <v>7715</v>
      </c>
      <c r="J49">
        <f>'48h'!O36</f>
        <v>91</v>
      </c>
      <c r="K49">
        <f>'48h'!P36</f>
        <v>17882</v>
      </c>
      <c r="L49">
        <f>'48h'!Q36</f>
        <v>211</v>
      </c>
      <c r="M49" s="19">
        <f>'48h'!R36</f>
        <v>91</v>
      </c>
      <c r="N49">
        <f>AVERAGE(L49:L54)</f>
        <v>220.33333333333334</v>
      </c>
      <c r="P49">
        <f>D49-$N$49</f>
        <v>18005.666666666668</v>
      </c>
      <c r="Q49">
        <f t="shared" ref="Q49:X54" si="39">E49-$N$49</f>
        <v>12729.666666666666</v>
      </c>
      <c r="R49">
        <f t="shared" si="39"/>
        <v>13853.666666666666</v>
      </c>
      <c r="S49">
        <f t="shared" si="39"/>
        <v>12785.666666666666</v>
      </c>
      <c r="T49">
        <f t="shared" si="39"/>
        <v>7775.666666666667</v>
      </c>
      <c r="U49">
        <f t="shared" si="39"/>
        <v>7494.666666666667</v>
      </c>
      <c r="V49">
        <f t="shared" si="39"/>
        <v>-129.33333333333334</v>
      </c>
      <c r="W49">
        <f t="shared" si="39"/>
        <v>17661.666666666668</v>
      </c>
      <c r="X49" s="15">
        <f t="shared" si="39"/>
        <v>-9.3333333333333428</v>
      </c>
      <c r="Z49">
        <f>(P49/P5)*100</f>
        <v>849.99213217938632</v>
      </c>
      <c r="AA49">
        <f t="shared" ref="AA49:AH54" si="40">(Q49/Q5)*100</f>
        <v>711.81733457595521</v>
      </c>
      <c r="AB49">
        <f t="shared" si="40"/>
        <v>1104.4645229869784</v>
      </c>
      <c r="AC49">
        <f t="shared" si="40"/>
        <v>1632.2127659574467</v>
      </c>
      <c r="AD49">
        <f t="shared" si="40"/>
        <v>2105.3249097472926</v>
      </c>
      <c r="AE49">
        <f t="shared" si="40"/>
        <v>2068.4452621895125</v>
      </c>
      <c r="AF49">
        <f t="shared" si="40"/>
        <v>136.61971830985914</v>
      </c>
      <c r="AG49">
        <f t="shared" si="40"/>
        <v>999.33987174651088</v>
      </c>
      <c r="AH49" s="15">
        <f t="shared" si="40"/>
        <v>-280.00000000000068</v>
      </c>
      <c r="AK49">
        <f>(AA49/$AJ$48)*100</f>
        <v>80.55098610036147</v>
      </c>
      <c r="AL49">
        <f t="shared" ref="AL49:AP54" si="41">(AB49/$AJ$48)*100</f>
        <v>124.98389982658293</v>
      </c>
      <c r="AM49">
        <f t="shared" si="41"/>
        <v>184.70517847362359</v>
      </c>
      <c r="AN49">
        <f t="shared" si="41"/>
        <v>238.24370284944649</v>
      </c>
      <c r="AO49">
        <f t="shared" si="41"/>
        <v>234.0703119617651</v>
      </c>
      <c r="AP49">
        <f t="shared" si="41"/>
        <v>15.460220615684484</v>
      </c>
    </row>
    <row r="50" spans="1:43" x14ac:dyDescent="0.25">
      <c r="A50" s="4" t="str">
        <f>'48h'!F37</f>
        <v>C</v>
      </c>
      <c r="B50" s="19">
        <f>'48h'!G37</f>
        <v>84</v>
      </c>
      <c r="C50" s="19">
        <f>'48h'!H37</f>
        <v>126</v>
      </c>
      <c r="D50">
        <f>'48h'!I37</f>
        <v>21128</v>
      </c>
      <c r="E50">
        <f>'48h'!J37</f>
        <v>13449</v>
      </c>
      <c r="F50">
        <f>'48h'!K37</f>
        <v>14095</v>
      </c>
      <c r="G50">
        <f>'48h'!L37</f>
        <v>14025</v>
      </c>
      <c r="H50">
        <f>'48h'!M37</f>
        <v>7687</v>
      </c>
      <c r="I50">
        <f>'48h'!N37</f>
        <v>7392</v>
      </c>
      <c r="J50">
        <f>'48h'!O37</f>
        <v>84</v>
      </c>
      <c r="K50">
        <f>'48h'!P37</f>
        <v>19857</v>
      </c>
      <c r="L50">
        <f>'48h'!Q37</f>
        <v>225</v>
      </c>
      <c r="M50" s="19">
        <f>'48h'!R37</f>
        <v>77</v>
      </c>
      <c r="P50">
        <f t="shared" ref="P50:P54" si="42">D50-$N$49</f>
        <v>20907.666666666668</v>
      </c>
      <c r="Q50">
        <f t="shared" si="39"/>
        <v>13228.666666666666</v>
      </c>
      <c r="R50">
        <f t="shared" si="39"/>
        <v>13874.666666666666</v>
      </c>
      <c r="S50">
        <f t="shared" si="39"/>
        <v>13804.666666666666</v>
      </c>
      <c r="T50">
        <f t="shared" si="39"/>
        <v>7466.666666666667</v>
      </c>
      <c r="U50">
        <f t="shared" si="39"/>
        <v>7171.666666666667</v>
      </c>
      <c r="V50">
        <f t="shared" si="39"/>
        <v>-136.33333333333334</v>
      </c>
      <c r="W50">
        <f t="shared" si="39"/>
        <v>19636.666666666668</v>
      </c>
      <c r="X50" s="15">
        <f t="shared" si="39"/>
        <v>4.6666666666666572</v>
      </c>
      <c r="Z50">
        <f t="shared" ref="Z50:Z54" si="43">(P50/P6)*100</f>
        <v>881.68400337362948</v>
      </c>
      <c r="AA50">
        <f t="shared" si="40"/>
        <v>700.91840339102794</v>
      </c>
      <c r="AB50">
        <f t="shared" si="40"/>
        <v>1047.6717845456835</v>
      </c>
      <c r="AC50">
        <f t="shared" si="40"/>
        <v>1642.7608092026971</v>
      </c>
      <c r="AD50">
        <f t="shared" si="40"/>
        <v>2021.6606498194949</v>
      </c>
      <c r="AE50">
        <f t="shared" si="40"/>
        <v>1905.6687333923828</v>
      </c>
      <c r="AF50">
        <f t="shared" si="40"/>
        <v>169.00826446280993</v>
      </c>
      <c r="AG50">
        <f t="shared" si="40"/>
        <v>923.9335006273526</v>
      </c>
      <c r="AH50" s="15">
        <f t="shared" si="40"/>
        <v>-127.27272727272685</v>
      </c>
      <c r="AK50">
        <f t="shared" ref="AK50:AK54" si="44">(AA50/$AJ$48)*100</f>
        <v>79.317636458899216</v>
      </c>
      <c r="AL50">
        <f t="shared" si="41"/>
        <v>118.55709499538074</v>
      </c>
      <c r="AM50">
        <f t="shared" si="41"/>
        <v>185.89882077982048</v>
      </c>
      <c r="AN50">
        <f t="shared" si="41"/>
        <v>228.77605109219368</v>
      </c>
      <c r="AO50">
        <f t="shared" si="41"/>
        <v>215.65012286028212</v>
      </c>
      <c r="AP50">
        <f t="shared" si="41"/>
        <v>19.125387512092605</v>
      </c>
    </row>
    <row r="51" spans="1:43" x14ac:dyDescent="0.25">
      <c r="A51" s="4" t="str">
        <f>'48h'!F38</f>
        <v>D</v>
      </c>
      <c r="B51" s="19">
        <f>'48h'!G38</f>
        <v>84</v>
      </c>
      <c r="C51" s="19">
        <f>'48h'!H38</f>
        <v>112</v>
      </c>
      <c r="D51">
        <f>'48h'!I38</f>
        <v>19653</v>
      </c>
      <c r="E51">
        <f>'48h'!J38</f>
        <v>10462</v>
      </c>
      <c r="F51">
        <f>'48h'!K38</f>
        <v>13125</v>
      </c>
      <c r="G51">
        <f>'48h'!L38</f>
        <v>8474</v>
      </c>
      <c r="H51">
        <f>'48h'!M38</f>
        <v>8825</v>
      </c>
      <c r="I51">
        <f>'48h'!N38</f>
        <v>4455</v>
      </c>
      <c r="J51">
        <f>'48h'!O38</f>
        <v>91</v>
      </c>
      <c r="K51">
        <f>'48h'!P38</f>
        <v>20341</v>
      </c>
      <c r="L51">
        <f>'48h'!Q38</f>
        <v>253</v>
      </c>
      <c r="M51" s="19">
        <f>'48h'!R38</f>
        <v>91</v>
      </c>
      <c r="P51">
        <f t="shared" si="42"/>
        <v>19432.666666666668</v>
      </c>
      <c r="Q51">
        <f t="shared" si="39"/>
        <v>10241.666666666666</v>
      </c>
      <c r="R51">
        <f t="shared" si="39"/>
        <v>12904.666666666666</v>
      </c>
      <c r="S51">
        <f t="shared" si="39"/>
        <v>8253.6666666666661</v>
      </c>
      <c r="T51">
        <f t="shared" si="39"/>
        <v>8604.6666666666661</v>
      </c>
      <c r="U51">
        <f t="shared" si="39"/>
        <v>4234.666666666667</v>
      </c>
      <c r="V51">
        <f t="shared" si="39"/>
        <v>-129.33333333333334</v>
      </c>
      <c r="W51">
        <f t="shared" si="39"/>
        <v>20120.666666666668</v>
      </c>
      <c r="X51" s="15">
        <f t="shared" si="39"/>
        <v>32.666666666666657</v>
      </c>
      <c r="Z51">
        <f t="shared" si="43"/>
        <v>826.80470855197848</v>
      </c>
      <c r="AA51">
        <f t="shared" si="40"/>
        <v>596.02327837051405</v>
      </c>
      <c r="AB51">
        <f t="shared" si="40"/>
        <v>1023.0972515856238</v>
      </c>
      <c r="AC51">
        <f t="shared" si="40"/>
        <v>1282.9533678756475</v>
      </c>
      <c r="AD51">
        <f t="shared" si="40"/>
        <v>2374.7930082796688</v>
      </c>
      <c r="AE51">
        <f t="shared" si="40"/>
        <v>1747.4552957359012</v>
      </c>
      <c r="AF51">
        <f t="shared" si="40"/>
        <v>245.56962025316454</v>
      </c>
      <c r="AG51">
        <f t="shared" si="40"/>
        <v>924.94636837266307</v>
      </c>
      <c r="AH51" s="15">
        <f t="shared" si="40"/>
        <v>980.00000000000114</v>
      </c>
      <c r="AK51">
        <f t="shared" si="44"/>
        <v>67.447448213825652</v>
      </c>
      <c r="AL51">
        <f t="shared" si="41"/>
        <v>115.77618089461939</v>
      </c>
      <c r="AM51">
        <f t="shared" si="41"/>
        <v>145.18213294809254</v>
      </c>
      <c r="AN51">
        <f t="shared" si="41"/>
        <v>268.73737026245345</v>
      </c>
      <c r="AO51">
        <f t="shared" si="41"/>
        <v>197.74630428420082</v>
      </c>
      <c r="AP51">
        <f t="shared" si="41"/>
        <v>27.789257309205023</v>
      </c>
    </row>
    <row r="52" spans="1:43" x14ac:dyDescent="0.25">
      <c r="A52" s="4" t="str">
        <f>'48h'!F39</f>
        <v>E</v>
      </c>
      <c r="B52" s="19">
        <f>'48h'!G39</f>
        <v>84</v>
      </c>
      <c r="C52" s="19">
        <f>'48h'!H39</f>
        <v>105</v>
      </c>
      <c r="D52">
        <f>'48h'!I39</f>
        <v>21276</v>
      </c>
      <c r="E52">
        <f>'48h'!J39</f>
        <v>10771</v>
      </c>
      <c r="F52">
        <f>'48h'!K39</f>
        <v>15149</v>
      </c>
      <c r="G52">
        <f>'48h'!L39</f>
        <v>13427</v>
      </c>
      <c r="H52">
        <f>'48h'!M39</f>
        <v>8305</v>
      </c>
      <c r="I52">
        <f>'48h'!N39</f>
        <v>8692</v>
      </c>
      <c r="J52">
        <f>'48h'!O39</f>
        <v>84</v>
      </c>
      <c r="K52">
        <f>'48h'!P39</f>
        <v>20707</v>
      </c>
      <c r="L52">
        <f>'48h'!Q39</f>
        <v>225</v>
      </c>
      <c r="M52" s="19">
        <f>'48h'!R39</f>
        <v>91</v>
      </c>
      <c r="P52">
        <f t="shared" si="42"/>
        <v>21055.666666666668</v>
      </c>
      <c r="Q52">
        <f t="shared" si="39"/>
        <v>10550.666666666666</v>
      </c>
      <c r="R52">
        <f t="shared" si="39"/>
        <v>14928.666666666666</v>
      </c>
      <c r="S52">
        <f t="shared" si="39"/>
        <v>13206.666666666666</v>
      </c>
      <c r="T52">
        <f t="shared" si="39"/>
        <v>8084.666666666667</v>
      </c>
      <c r="U52">
        <f t="shared" si="39"/>
        <v>8471.6666666666661</v>
      </c>
      <c r="V52">
        <f t="shared" si="39"/>
        <v>-136.33333333333334</v>
      </c>
      <c r="W52">
        <f t="shared" si="39"/>
        <v>20486.666666666668</v>
      </c>
      <c r="X52" s="15">
        <f t="shared" si="39"/>
        <v>4.6666666666666572</v>
      </c>
      <c r="Z52">
        <f t="shared" si="43"/>
        <v>824.31162730001301</v>
      </c>
      <c r="AA52">
        <f t="shared" si="40"/>
        <v>576.43416499726823</v>
      </c>
      <c r="AB52">
        <f t="shared" si="40"/>
        <v>999.68749999999989</v>
      </c>
      <c r="AC52">
        <f t="shared" si="40"/>
        <v>1641.9394944053047</v>
      </c>
      <c r="AD52">
        <f t="shared" si="40"/>
        <v>2231.2787488500462</v>
      </c>
      <c r="AE52">
        <f t="shared" si="40"/>
        <v>2384.1463414634145</v>
      </c>
      <c r="AF52">
        <f t="shared" si="40"/>
        <v>185.06787330316743</v>
      </c>
      <c r="AG52">
        <f t="shared" si="40"/>
        <v>884.82579902101929</v>
      </c>
      <c r="AH52" s="15">
        <f t="shared" si="40"/>
        <v>-18.918918918918877</v>
      </c>
      <c r="AK52">
        <f t="shared" si="44"/>
        <v>65.230696355728895</v>
      </c>
      <c r="AL52">
        <f t="shared" si="41"/>
        <v>113.12707629574102</v>
      </c>
      <c r="AM52">
        <f t="shared" si="41"/>
        <v>185.80587879370239</v>
      </c>
      <c r="AN52">
        <f t="shared" si="41"/>
        <v>252.49694655402291</v>
      </c>
      <c r="AO52">
        <f t="shared" si="41"/>
        <v>269.79581626352586</v>
      </c>
      <c r="AP52">
        <f t="shared" si="41"/>
        <v>20.942732026816337</v>
      </c>
    </row>
    <row r="53" spans="1:43" x14ac:dyDescent="0.25">
      <c r="A53" s="4" t="str">
        <f>'48h'!F40</f>
        <v>F</v>
      </c>
      <c r="B53" s="19">
        <f>'48h'!G40</f>
        <v>84</v>
      </c>
      <c r="C53" s="19">
        <f>'48h'!H40</f>
        <v>98</v>
      </c>
      <c r="D53">
        <f>'48h'!I40</f>
        <v>16751</v>
      </c>
      <c r="E53">
        <f>'48h'!J40</f>
        <v>8333</v>
      </c>
      <c r="F53">
        <f>'48h'!K40</f>
        <v>12261</v>
      </c>
      <c r="G53">
        <f>'48h'!L40</f>
        <v>11924</v>
      </c>
      <c r="H53">
        <f>'48h'!M40</f>
        <v>8390</v>
      </c>
      <c r="I53">
        <f>'48h'!N40</f>
        <v>8045</v>
      </c>
      <c r="J53">
        <f>'48h'!O40</f>
        <v>91</v>
      </c>
      <c r="K53">
        <f>'48h'!P40</f>
        <v>19217</v>
      </c>
      <c r="L53">
        <f>'48h'!Q40</f>
        <v>211</v>
      </c>
      <c r="M53" s="19">
        <f>'48h'!R40</f>
        <v>84</v>
      </c>
      <c r="P53">
        <f t="shared" si="42"/>
        <v>16530.666666666668</v>
      </c>
      <c r="Q53">
        <f t="shared" si="39"/>
        <v>8112.666666666667</v>
      </c>
      <c r="R53">
        <f t="shared" si="39"/>
        <v>12040.666666666666</v>
      </c>
      <c r="S53">
        <f t="shared" si="39"/>
        <v>11703.666666666666</v>
      </c>
      <c r="T53">
        <f t="shared" si="39"/>
        <v>8169.666666666667</v>
      </c>
      <c r="U53">
        <f t="shared" si="39"/>
        <v>7824.666666666667</v>
      </c>
      <c r="V53">
        <f t="shared" si="39"/>
        <v>-129.33333333333334</v>
      </c>
      <c r="W53">
        <f t="shared" si="39"/>
        <v>18996.666666666668</v>
      </c>
      <c r="X53" s="15">
        <f t="shared" si="39"/>
        <v>-9.3333333333333428</v>
      </c>
      <c r="Z53">
        <f t="shared" si="43"/>
        <v>869.42496493688657</v>
      </c>
      <c r="AA53">
        <f t="shared" si="40"/>
        <v>507.57038581856102</v>
      </c>
      <c r="AB53">
        <f t="shared" si="40"/>
        <v>821.7015468607824</v>
      </c>
      <c r="AC53">
        <f t="shared" si="40"/>
        <v>1256.6571224051538</v>
      </c>
      <c r="AD53">
        <f t="shared" si="40"/>
        <v>2170.859167404783</v>
      </c>
      <c r="AE53">
        <f t="shared" si="40"/>
        <v>1935.20197856554</v>
      </c>
      <c r="AF53">
        <f t="shared" si="40"/>
        <v>147.52851711026616</v>
      </c>
      <c r="AG53">
        <f t="shared" si="40"/>
        <v>840.80849808203004</v>
      </c>
      <c r="AH53" s="15">
        <f t="shared" si="40"/>
        <v>-50.90909090909097</v>
      </c>
      <c r="AK53">
        <f t="shared" si="44"/>
        <v>57.437903106675904</v>
      </c>
      <c r="AL53">
        <f t="shared" si="41"/>
        <v>92.985751631432976</v>
      </c>
      <c r="AM53">
        <f t="shared" si="41"/>
        <v>142.20638565943278</v>
      </c>
      <c r="AN53">
        <f t="shared" si="41"/>
        <v>245.65971932059742</v>
      </c>
      <c r="AO53">
        <f t="shared" si="41"/>
        <v>218.99217693214413</v>
      </c>
      <c r="AP53">
        <f t="shared" si="41"/>
        <v>16.694686900587051</v>
      </c>
    </row>
    <row r="54" spans="1:43" x14ac:dyDescent="0.25">
      <c r="A54" s="4" t="str">
        <f>'48h'!F41</f>
        <v>G</v>
      </c>
      <c r="B54" s="19">
        <f>'48h'!G41</f>
        <v>77</v>
      </c>
      <c r="C54" s="19">
        <f>'48h'!H41</f>
        <v>77</v>
      </c>
      <c r="D54">
        <f>'48h'!I41</f>
        <v>21297</v>
      </c>
      <c r="E54">
        <f>'48h'!J41</f>
        <v>11334</v>
      </c>
      <c r="F54">
        <f>'48h'!K41</f>
        <v>11544</v>
      </c>
      <c r="G54">
        <f>'48h'!L41</f>
        <v>12619</v>
      </c>
      <c r="H54">
        <f>'48h'!M41</f>
        <v>8228</v>
      </c>
      <c r="I54">
        <f>'48h'!N41</f>
        <v>8692</v>
      </c>
      <c r="J54">
        <f>'48h'!O41</f>
        <v>70</v>
      </c>
      <c r="K54">
        <f>'48h'!P41</f>
        <v>22688</v>
      </c>
      <c r="L54">
        <f>'48h'!Q41</f>
        <v>197</v>
      </c>
      <c r="M54" s="19">
        <f>'48h'!R41</f>
        <v>63</v>
      </c>
      <c r="P54">
        <f t="shared" si="42"/>
        <v>21076.666666666668</v>
      </c>
      <c r="Q54">
        <f t="shared" si="39"/>
        <v>11113.666666666666</v>
      </c>
      <c r="R54">
        <f t="shared" si="39"/>
        <v>11323.666666666666</v>
      </c>
      <c r="S54">
        <f t="shared" si="39"/>
        <v>12398.666666666666</v>
      </c>
      <c r="T54">
        <f t="shared" si="39"/>
        <v>8007.666666666667</v>
      </c>
      <c r="U54">
        <f t="shared" si="39"/>
        <v>8471.6666666666661</v>
      </c>
      <c r="V54">
        <f t="shared" si="39"/>
        <v>-150.33333333333334</v>
      </c>
      <c r="W54">
        <f t="shared" si="39"/>
        <v>22467.666666666668</v>
      </c>
      <c r="X54" s="15">
        <f t="shared" si="39"/>
        <v>-23.333333333333343</v>
      </c>
      <c r="Z54">
        <f t="shared" si="43"/>
        <v>944.57723334329251</v>
      </c>
      <c r="AA54">
        <f t="shared" si="40"/>
        <v>514.20419494139412</v>
      </c>
      <c r="AB54">
        <f t="shared" si="40"/>
        <v>859.59008097165997</v>
      </c>
      <c r="AC54">
        <f t="shared" si="40"/>
        <v>1555.0167224080265</v>
      </c>
      <c r="AD54">
        <f t="shared" si="40"/>
        <v>1882.6802507836992</v>
      </c>
      <c r="AE54">
        <f t="shared" si="40"/>
        <v>2095.2184666117068</v>
      </c>
      <c r="AF54">
        <f t="shared" si="40"/>
        <v>388.79310344827587</v>
      </c>
      <c r="AG54">
        <f t="shared" si="40"/>
        <v>833.57655206529807</v>
      </c>
      <c r="AH54" s="15">
        <f t="shared" si="40"/>
        <v>-700.00000000000125</v>
      </c>
      <c r="AK54">
        <f t="shared" si="44"/>
        <v>58.18860113057849</v>
      </c>
      <c r="AL54">
        <f t="shared" si="41"/>
        <v>97.273310582700276</v>
      </c>
      <c r="AM54">
        <f t="shared" si="41"/>
        <v>175.96948586133763</v>
      </c>
      <c r="AN54">
        <f t="shared" si="41"/>
        <v>213.04869008654444</v>
      </c>
      <c r="AO54">
        <f t="shared" si="41"/>
        <v>237.10003308896836</v>
      </c>
      <c r="AP54">
        <f t="shared" si="41"/>
        <v>43.996776069572782</v>
      </c>
    </row>
    <row r="55" spans="1:43" x14ac:dyDescent="0.25">
      <c r="A55" s="4" t="str">
        <f>'48h'!F42</f>
        <v>H</v>
      </c>
      <c r="B55" s="19">
        <f>'48h'!G42</f>
        <v>77</v>
      </c>
      <c r="C55" s="19">
        <f>'48h'!H42</f>
        <v>63</v>
      </c>
      <c r="D55" s="19">
        <f>'48h'!I42</f>
        <v>77</v>
      </c>
      <c r="E55" s="19">
        <f>'48h'!J42</f>
        <v>84</v>
      </c>
      <c r="F55" s="19">
        <f>'48h'!K42</f>
        <v>98</v>
      </c>
      <c r="G55" s="19">
        <f>'48h'!L42</f>
        <v>91</v>
      </c>
      <c r="H55" s="19">
        <f>'48h'!M42</f>
        <v>84</v>
      </c>
      <c r="I55" s="19">
        <f>'48h'!N42</f>
        <v>77</v>
      </c>
      <c r="J55" s="19">
        <f>'48h'!O42</f>
        <v>70</v>
      </c>
      <c r="K55" s="19">
        <f>'48h'!P42</f>
        <v>70</v>
      </c>
      <c r="L55" s="19">
        <f>'48h'!Q42</f>
        <v>42</v>
      </c>
      <c r="M55" s="19">
        <f>'48h'!R42</f>
        <v>63</v>
      </c>
    </row>
    <row r="56" spans="1:43" x14ac:dyDescent="0.25">
      <c r="AJ56" s="4" t="s">
        <v>143</v>
      </c>
    </row>
    <row r="57" spans="1:43" ht="45" x14ac:dyDescent="0.25">
      <c r="A57" s="4" t="s">
        <v>23</v>
      </c>
      <c r="B57" s="16" t="str">
        <f>'60h'!G33</f>
        <v>PBS</v>
      </c>
      <c r="C57" s="16" t="str">
        <f>'60h'!H33</f>
        <v>PBS</v>
      </c>
      <c r="D57" s="16" t="str">
        <f>'60h'!I33</f>
        <v>H2O/ DMSO</v>
      </c>
      <c r="E57" s="16" t="str">
        <f>'60h'!J33</f>
        <v>Vinc/ DMSO</v>
      </c>
      <c r="F57" s="16" t="str">
        <f>'60h'!K33</f>
        <v>Vinc/ SP600125 1µM</v>
      </c>
      <c r="G57" s="16" t="str">
        <f>'60h'!L33</f>
        <v>Vinc/ SP600125 10µM</v>
      </c>
      <c r="H57" s="16" t="str">
        <f>'60h'!M33</f>
        <v>Vinc/ SP600125 100µM</v>
      </c>
      <c r="I57" s="16" t="str">
        <f>'60h'!N33</f>
        <v>H2O/ SP600125 100µM</v>
      </c>
      <c r="J57" s="16" t="str">
        <f>'60h'!O33</f>
        <v>Tox Control</v>
      </c>
      <c r="K57" s="16" t="str">
        <f>'60h'!P33</f>
        <v>H2O/ DMSO</v>
      </c>
      <c r="L57" s="16" t="str">
        <f>'60h'!Q33</f>
        <v>Empty</v>
      </c>
      <c r="M57" s="16" t="str">
        <f>'60h'!R33</f>
        <v xml:space="preserve">PBS </v>
      </c>
      <c r="P57" s="16" t="str">
        <f>$D$2</f>
        <v>H2O/ DMSO</v>
      </c>
      <c r="Q57" s="16" t="str">
        <f>$E$2</f>
        <v>Vinc/ DMSO</v>
      </c>
      <c r="R57" s="16" t="str">
        <f>$F$2</f>
        <v>Vinc/ SP600125 1µM</v>
      </c>
      <c r="S57" s="16" t="str">
        <f>$G$2</f>
        <v>Vinc/ SP600125 10µM</v>
      </c>
      <c r="T57" s="16" t="str">
        <f>$H$2</f>
        <v>Vinc/ SP600125 100µM</v>
      </c>
      <c r="U57" s="16" t="str">
        <f>$I$2</f>
        <v>H2O/ SP600125 100µM</v>
      </c>
      <c r="V57" s="16" t="str">
        <f>$J$2</f>
        <v>Tox Control</v>
      </c>
      <c r="W57" s="16" t="str">
        <f>$K$2</f>
        <v>H2O/ DMSO</v>
      </c>
      <c r="X57" s="17" t="str">
        <f>$L$2</f>
        <v>Empty</v>
      </c>
      <c r="Z57" s="16" t="str">
        <f>$D$2</f>
        <v>H2O/ DMSO</v>
      </c>
      <c r="AA57" s="16" t="str">
        <f>$E$2</f>
        <v>Vinc/ DMSO</v>
      </c>
      <c r="AB57" s="16" t="str">
        <f>$F$2</f>
        <v>Vinc/ SP600125 1µM</v>
      </c>
      <c r="AC57" s="16" t="str">
        <f>$G$2</f>
        <v>Vinc/ SP600125 10µM</v>
      </c>
      <c r="AD57" s="16" t="str">
        <f>$H$2</f>
        <v>Vinc/ SP600125 100µM</v>
      </c>
      <c r="AE57" s="16" t="str">
        <f>$I$2</f>
        <v>H2O/ SP600125 100µM</v>
      </c>
      <c r="AF57" s="16" t="str">
        <f>$J$2</f>
        <v>Tox Control</v>
      </c>
      <c r="AG57" s="16" t="str">
        <f>$K$2</f>
        <v>H2O/ DMSO</v>
      </c>
      <c r="AH57" s="17" t="str">
        <f>$L$2</f>
        <v>Empty</v>
      </c>
      <c r="AJ57" s="16"/>
      <c r="AK57" s="16" t="str">
        <f>$E$2</f>
        <v>Vinc/ DMSO</v>
      </c>
      <c r="AL57" s="16" t="str">
        <f>$F$2</f>
        <v>Vinc/ SP600125 1µM</v>
      </c>
      <c r="AM57" s="16" t="str">
        <f>$G$2</f>
        <v>Vinc/ SP600125 10µM</v>
      </c>
      <c r="AN57" s="16" t="str">
        <f>$H$2</f>
        <v>Vinc/ SP600125 100µM</v>
      </c>
      <c r="AO57" s="16" t="str">
        <f>$I$2</f>
        <v>H2O/ SP600125 100µM</v>
      </c>
      <c r="AP57" s="16" t="str">
        <f>$J$2</f>
        <v>Tox Control</v>
      </c>
    </row>
    <row r="58" spans="1:43" x14ac:dyDescent="0.25">
      <c r="A58" s="4">
        <f>'60h'!F34</f>
        <v>0</v>
      </c>
      <c r="B58" s="4">
        <f>'60h'!G34</f>
        <v>1</v>
      </c>
      <c r="C58" s="4">
        <f>'60h'!H34</f>
        <v>2</v>
      </c>
      <c r="D58" s="4">
        <f>'60h'!I34</f>
        <v>3</v>
      </c>
      <c r="E58" s="4">
        <f>'60h'!J34</f>
        <v>4</v>
      </c>
      <c r="F58" s="4">
        <f>'60h'!K34</f>
        <v>5</v>
      </c>
      <c r="G58" s="4">
        <f>'60h'!L34</f>
        <v>6</v>
      </c>
      <c r="H58" s="4">
        <f>'60h'!M34</f>
        <v>7</v>
      </c>
      <c r="I58" s="4">
        <f>'60h'!N34</f>
        <v>8</v>
      </c>
      <c r="J58" s="4">
        <f>'60h'!O34</f>
        <v>9</v>
      </c>
      <c r="K58" s="4">
        <f>'60h'!P34</f>
        <v>10</v>
      </c>
      <c r="L58" s="4">
        <f>'60h'!Q34</f>
        <v>11</v>
      </c>
      <c r="M58" s="4">
        <f>'60h'!R34</f>
        <v>12</v>
      </c>
      <c r="AJ58" s="4" t="s">
        <v>145</v>
      </c>
    </row>
    <row r="59" spans="1:43" x14ac:dyDescent="0.25">
      <c r="A59" s="4" t="str">
        <f>'60h'!F35</f>
        <v>A</v>
      </c>
      <c r="B59" s="19">
        <f>'60h'!G35</f>
        <v>63</v>
      </c>
      <c r="C59" s="19">
        <f>'60h'!H35</f>
        <v>105</v>
      </c>
      <c r="D59" s="19">
        <f>'60h'!I35</f>
        <v>91</v>
      </c>
      <c r="E59" s="19">
        <f>'60h'!J35</f>
        <v>91</v>
      </c>
      <c r="F59" s="19">
        <f>'60h'!K35</f>
        <v>98</v>
      </c>
      <c r="G59" s="19">
        <f>'60h'!L35</f>
        <v>112</v>
      </c>
      <c r="H59" s="19">
        <f>'60h'!M35</f>
        <v>91</v>
      </c>
      <c r="I59" s="19">
        <f>'60h'!N35</f>
        <v>98</v>
      </c>
      <c r="J59" s="19">
        <f>'60h'!O35</f>
        <v>98</v>
      </c>
      <c r="K59" s="19">
        <f>'60h'!P35</f>
        <v>70</v>
      </c>
      <c r="L59" s="19">
        <f>'60h'!Q35</f>
        <v>56</v>
      </c>
      <c r="M59" s="19">
        <f>'60h'!R35</f>
        <v>56</v>
      </c>
      <c r="N59" s="4" t="s">
        <v>147</v>
      </c>
      <c r="AJ59">
        <f>AVERAGE(Z60:Z65,AG60:AG65)</f>
        <v>847.67576346164151</v>
      </c>
    </row>
    <row r="60" spans="1:43" x14ac:dyDescent="0.25">
      <c r="A60" s="4" t="str">
        <f>'60h'!F36</f>
        <v>B</v>
      </c>
      <c r="B60" s="19">
        <f>'60h'!G36</f>
        <v>70</v>
      </c>
      <c r="C60" s="19">
        <f>'60h'!H36</f>
        <v>77</v>
      </c>
      <c r="D60">
        <f>'60h'!I36</f>
        <v>17088</v>
      </c>
      <c r="E60">
        <f>'60h'!J36</f>
        <v>10392</v>
      </c>
      <c r="F60">
        <f>'60h'!K36</f>
        <v>10940</v>
      </c>
      <c r="G60">
        <f>'60h'!L36</f>
        <v>10230</v>
      </c>
      <c r="H60">
        <f>'60h'!M36</f>
        <v>7567</v>
      </c>
      <c r="I60">
        <f>'60h'!N36</f>
        <v>7687</v>
      </c>
      <c r="J60">
        <f>'60h'!O36</f>
        <v>70</v>
      </c>
      <c r="K60">
        <f>'60h'!P36</f>
        <v>17285</v>
      </c>
      <c r="L60">
        <f>'60h'!Q36</f>
        <v>218</v>
      </c>
      <c r="M60" s="19">
        <f>'60h'!R36</f>
        <v>70</v>
      </c>
      <c r="N60">
        <f>AVERAGE(L60:L65)</f>
        <v>220.33333333333334</v>
      </c>
      <c r="P60">
        <f>D60-$N$60</f>
        <v>16867.666666666668</v>
      </c>
      <c r="Q60">
        <f t="shared" ref="Q60:X65" si="45">E60-$N$60</f>
        <v>10171.666666666666</v>
      </c>
      <c r="R60">
        <f t="shared" si="45"/>
        <v>10719.666666666666</v>
      </c>
      <c r="S60">
        <f t="shared" si="45"/>
        <v>10009.666666666666</v>
      </c>
      <c r="T60">
        <f t="shared" si="45"/>
        <v>7346.666666666667</v>
      </c>
      <c r="U60">
        <f t="shared" si="45"/>
        <v>7466.666666666667</v>
      </c>
      <c r="V60">
        <f t="shared" si="45"/>
        <v>-150.33333333333334</v>
      </c>
      <c r="W60">
        <f t="shared" si="45"/>
        <v>17064.666666666668</v>
      </c>
      <c r="X60" s="15">
        <f t="shared" si="45"/>
        <v>-2.3333333333333428</v>
      </c>
      <c r="Z60">
        <f>(P60/P5)*100</f>
        <v>796.27065302911092</v>
      </c>
      <c r="AA60">
        <f t="shared" ref="AA60:AH65" si="46">(Q60/Q5)*100</f>
        <v>568.77912395153771</v>
      </c>
      <c r="AB60">
        <f t="shared" si="46"/>
        <v>854.61068296571887</v>
      </c>
      <c r="AC60">
        <f t="shared" si="46"/>
        <v>1277.8297872340424</v>
      </c>
      <c r="AD60">
        <f t="shared" si="46"/>
        <v>1989.1696750902529</v>
      </c>
      <c r="AE60">
        <f t="shared" si="46"/>
        <v>2060.7175712971484</v>
      </c>
      <c r="AF60">
        <f t="shared" si="46"/>
        <v>158.80281690140845</v>
      </c>
      <c r="AG60">
        <f t="shared" si="46"/>
        <v>965.56016597510381</v>
      </c>
      <c r="AH60" s="15">
        <f t="shared" si="46"/>
        <v>-70.000000000000384</v>
      </c>
      <c r="AK60">
        <f>(AA60/$AJ$59)*100</f>
        <v>67.098665370450433</v>
      </c>
      <c r="AL60">
        <f t="shared" ref="AL60:AP65" si="47">(AB60/$AJ$59)*100</f>
        <v>100.8181099192641</v>
      </c>
      <c r="AM60">
        <f t="shared" si="47"/>
        <v>150.74511296816922</v>
      </c>
      <c r="AN60">
        <f t="shared" si="47"/>
        <v>234.6616195521633</v>
      </c>
      <c r="AO60">
        <f t="shared" si="47"/>
        <v>243.10209871777215</v>
      </c>
      <c r="AP60">
        <f t="shared" si="47"/>
        <v>18.733910269288298</v>
      </c>
    </row>
    <row r="61" spans="1:43" x14ac:dyDescent="0.25">
      <c r="A61" s="4" t="str">
        <f>'60h'!F37</f>
        <v>C</v>
      </c>
      <c r="B61" s="19">
        <f>'60h'!G37</f>
        <v>56</v>
      </c>
      <c r="C61" s="19">
        <f>'60h'!H37</f>
        <v>98</v>
      </c>
      <c r="D61">
        <f>'60h'!I37</f>
        <v>19744</v>
      </c>
      <c r="E61">
        <f>'60h'!J37</f>
        <v>10610</v>
      </c>
      <c r="F61">
        <f>'60h'!K37</f>
        <v>11313</v>
      </c>
      <c r="G61">
        <f>'60h'!L37</f>
        <v>10743</v>
      </c>
      <c r="H61">
        <f>'60h'!M37</f>
        <v>7237</v>
      </c>
      <c r="I61">
        <f>'60h'!N37</f>
        <v>7329</v>
      </c>
      <c r="J61">
        <f>'60h'!O37</f>
        <v>91</v>
      </c>
      <c r="K61">
        <f>'60h'!P37</f>
        <v>19126</v>
      </c>
      <c r="L61">
        <f>'60h'!Q37</f>
        <v>204</v>
      </c>
      <c r="M61" s="19">
        <f>'60h'!R37</f>
        <v>77</v>
      </c>
      <c r="P61">
        <f t="shared" ref="P61:P65" si="48">D61-$N$60</f>
        <v>19523.666666666668</v>
      </c>
      <c r="Q61">
        <f t="shared" si="45"/>
        <v>10389.666666666666</v>
      </c>
      <c r="R61">
        <f t="shared" si="45"/>
        <v>11092.666666666666</v>
      </c>
      <c r="S61">
        <f t="shared" si="45"/>
        <v>10522.666666666666</v>
      </c>
      <c r="T61">
        <f t="shared" si="45"/>
        <v>7016.666666666667</v>
      </c>
      <c r="U61">
        <f t="shared" si="45"/>
        <v>7108.666666666667</v>
      </c>
      <c r="V61">
        <f t="shared" si="45"/>
        <v>-129.33333333333334</v>
      </c>
      <c r="W61">
        <f t="shared" si="45"/>
        <v>18905.666666666668</v>
      </c>
      <c r="X61" s="15">
        <f t="shared" si="45"/>
        <v>-16.333333333333343</v>
      </c>
      <c r="Z61">
        <f t="shared" ref="Z61:Z65" si="49">(P61/P6)*100</f>
        <v>823.3202136631993</v>
      </c>
      <c r="AA61">
        <f t="shared" si="46"/>
        <v>550.49452490286114</v>
      </c>
      <c r="AB61">
        <f t="shared" si="46"/>
        <v>837.60382582431419</v>
      </c>
      <c r="AC61">
        <f t="shared" si="46"/>
        <v>1252.2015073383577</v>
      </c>
      <c r="AD61">
        <f t="shared" si="46"/>
        <v>1899.8194945848379</v>
      </c>
      <c r="AE61">
        <f t="shared" si="46"/>
        <v>1888.9282550930027</v>
      </c>
      <c r="AF61">
        <f t="shared" si="46"/>
        <v>160.3305785123967</v>
      </c>
      <c r="AG61">
        <f t="shared" si="46"/>
        <v>889.53889585947297</v>
      </c>
      <c r="AH61" s="15">
        <f t="shared" si="46"/>
        <v>445.45454545454515</v>
      </c>
      <c r="AK61">
        <f t="shared" ref="AK61:AK65" si="50">(AA61/$AJ$59)*100</f>
        <v>64.941637903484988</v>
      </c>
      <c r="AL61">
        <f t="shared" si="47"/>
        <v>98.811817198099817</v>
      </c>
      <c r="AM61">
        <f t="shared" si="47"/>
        <v>147.72175415571164</v>
      </c>
      <c r="AN61">
        <f t="shared" si="47"/>
        <v>224.12101141438464</v>
      </c>
      <c r="AO61">
        <f t="shared" si="47"/>
        <v>222.8361758721534</v>
      </c>
      <c r="AP61">
        <f t="shared" si="47"/>
        <v>18.914139748157595</v>
      </c>
    </row>
    <row r="62" spans="1:43" x14ac:dyDescent="0.25">
      <c r="A62" s="4" t="str">
        <f>'60h'!F38</f>
        <v>D</v>
      </c>
      <c r="B62" s="19">
        <f>'60h'!G38</f>
        <v>70</v>
      </c>
      <c r="C62" s="19">
        <f>'60h'!H38</f>
        <v>105</v>
      </c>
      <c r="D62">
        <f>'60h'!I38</f>
        <v>18915</v>
      </c>
      <c r="E62">
        <f>'60h'!J38</f>
        <v>8312</v>
      </c>
      <c r="F62">
        <f>'60h'!K38</f>
        <v>10132</v>
      </c>
      <c r="G62">
        <f>'60h'!L38</f>
        <v>6253</v>
      </c>
      <c r="H62">
        <f>'60h'!M38</f>
        <v>8375</v>
      </c>
      <c r="I62">
        <f>'60h'!N38</f>
        <v>4546</v>
      </c>
      <c r="J62">
        <f>'60h'!O38</f>
        <v>70</v>
      </c>
      <c r="K62">
        <f>'60h'!P38</f>
        <v>19786</v>
      </c>
      <c r="L62">
        <f>'60h'!Q38</f>
        <v>218</v>
      </c>
      <c r="M62" s="19">
        <f>'60h'!R38</f>
        <v>91</v>
      </c>
      <c r="P62">
        <f t="shared" si="48"/>
        <v>18694.666666666668</v>
      </c>
      <c r="Q62">
        <f t="shared" si="45"/>
        <v>8091.666666666667</v>
      </c>
      <c r="R62">
        <f t="shared" si="45"/>
        <v>9911.6666666666661</v>
      </c>
      <c r="S62">
        <f t="shared" si="45"/>
        <v>6032.666666666667</v>
      </c>
      <c r="T62">
        <f t="shared" si="45"/>
        <v>8154.666666666667</v>
      </c>
      <c r="U62">
        <f t="shared" si="45"/>
        <v>4325.666666666667</v>
      </c>
      <c r="V62">
        <f t="shared" si="45"/>
        <v>-150.33333333333334</v>
      </c>
      <c r="W62">
        <f t="shared" si="45"/>
        <v>19565.666666666668</v>
      </c>
      <c r="X62" s="15">
        <f t="shared" si="45"/>
        <v>-2.3333333333333428</v>
      </c>
      <c r="Z62">
        <f t="shared" si="49"/>
        <v>795.40490710537506</v>
      </c>
      <c r="AA62">
        <f t="shared" si="46"/>
        <v>470.90203685742</v>
      </c>
      <c r="AB62">
        <f t="shared" si="46"/>
        <v>785.80866807610994</v>
      </c>
      <c r="AC62">
        <f t="shared" si="46"/>
        <v>937.72020725388609</v>
      </c>
      <c r="AD62">
        <f t="shared" si="46"/>
        <v>2250.5979760809569</v>
      </c>
      <c r="AE62">
        <f t="shared" si="46"/>
        <v>1785.0068775790924</v>
      </c>
      <c r="AF62">
        <f t="shared" si="46"/>
        <v>285.44303797468353</v>
      </c>
      <c r="AG62">
        <f t="shared" si="46"/>
        <v>899.43303708243945</v>
      </c>
      <c r="AH62" s="15">
        <f t="shared" si="46"/>
        <v>-70.000000000000384</v>
      </c>
      <c r="AK62">
        <f t="shared" si="50"/>
        <v>55.552141178887084</v>
      </c>
      <c r="AL62">
        <f t="shared" si="47"/>
        <v>92.701561369068074</v>
      </c>
      <c r="AM62">
        <f t="shared" si="47"/>
        <v>110.62251012398082</v>
      </c>
      <c r="AN62">
        <f t="shared" si="47"/>
        <v>265.50222067105256</v>
      </c>
      <c r="AO62">
        <f t="shared" si="47"/>
        <v>210.57660894888451</v>
      </c>
      <c r="AP62">
        <f t="shared" si="47"/>
        <v>33.673610863784035</v>
      </c>
    </row>
    <row r="63" spans="1:43" x14ac:dyDescent="0.25">
      <c r="A63" s="4" t="str">
        <f>'60h'!F39</f>
        <v>E</v>
      </c>
      <c r="B63" s="19">
        <f>'60h'!G39</f>
        <v>63</v>
      </c>
      <c r="C63" s="19">
        <f>'60h'!H39</f>
        <v>98</v>
      </c>
      <c r="D63">
        <f>'60h'!I39</f>
        <v>20264</v>
      </c>
      <c r="E63">
        <f>'60h'!J39</f>
        <v>8115</v>
      </c>
      <c r="F63">
        <f>'60h'!K39</f>
        <v>11924</v>
      </c>
      <c r="G63">
        <f>'60h'!L39</f>
        <v>10561</v>
      </c>
      <c r="H63">
        <f>'60h'!M39</f>
        <v>7975</v>
      </c>
      <c r="I63">
        <f>'60h'!N39</f>
        <v>8846</v>
      </c>
      <c r="J63">
        <f>'60h'!O39</f>
        <v>70</v>
      </c>
      <c r="K63">
        <f>'60h'!P39</f>
        <v>20299</v>
      </c>
      <c r="L63">
        <f>'60h'!Q39</f>
        <v>225</v>
      </c>
      <c r="M63" s="19">
        <f>'60h'!R39</f>
        <v>77</v>
      </c>
      <c r="P63">
        <f t="shared" si="48"/>
        <v>20043.666666666668</v>
      </c>
      <c r="Q63">
        <f t="shared" si="45"/>
        <v>7894.666666666667</v>
      </c>
      <c r="R63">
        <f t="shared" si="45"/>
        <v>11703.666666666666</v>
      </c>
      <c r="S63">
        <f t="shared" si="45"/>
        <v>10340.666666666666</v>
      </c>
      <c r="T63">
        <f t="shared" si="45"/>
        <v>7754.666666666667</v>
      </c>
      <c r="U63">
        <f t="shared" si="45"/>
        <v>8625.6666666666661</v>
      </c>
      <c r="V63">
        <f t="shared" si="45"/>
        <v>-150.33333333333334</v>
      </c>
      <c r="W63">
        <f t="shared" si="45"/>
        <v>20078.666666666668</v>
      </c>
      <c r="X63" s="15">
        <f t="shared" si="45"/>
        <v>4.6666666666666572</v>
      </c>
      <c r="Z63">
        <f t="shared" si="49"/>
        <v>784.69267910739916</v>
      </c>
      <c r="AA63">
        <f t="shared" si="46"/>
        <v>431.32398470224007</v>
      </c>
      <c r="AB63">
        <f t="shared" si="46"/>
        <v>783.72767857142856</v>
      </c>
      <c r="AC63">
        <f t="shared" si="46"/>
        <v>1285.6195607128057</v>
      </c>
      <c r="AD63">
        <f t="shared" si="46"/>
        <v>2140.202391904324</v>
      </c>
      <c r="AE63">
        <f t="shared" si="46"/>
        <v>2427.485928705441</v>
      </c>
      <c r="AF63">
        <f t="shared" si="46"/>
        <v>204.07239819004525</v>
      </c>
      <c r="AG63">
        <f>(W63/W8)*100</f>
        <v>867.20414627123523</v>
      </c>
      <c r="AH63" s="15">
        <f t="shared" si="46"/>
        <v>-18.918918918918877</v>
      </c>
      <c r="AK63">
        <f t="shared" si="50"/>
        <v>50.883132831455328</v>
      </c>
      <c r="AL63">
        <f t="shared" si="47"/>
        <v>92.456067797778118</v>
      </c>
      <c r="AM63">
        <f t="shared" si="47"/>
        <v>151.66406969838789</v>
      </c>
      <c r="AN63">
        <f t="shared" si="47"/>
        <v>252.47889395402905</v>
      </c>
      <c r="AO63">
        <f t="shared" si="47"/>
        <v>286.36962779168664</v>
      </c>
      <c r="AP63">
        <f t="shared" si="47"/>
        <v>24.074346228406682</v>
      </c>
      <c r="AQ63" s="26"/>
    </row>
    <row r="64" spans="1:43" x14ac:dyDescent="0.25">
      <c r="A64" s="4" t="str">
        <f>'60h'!F40</f>
        <v>F</v>
      </c>
      <c r="B64" s="19">
        <f>'60h'!G40</f>
        <v>63</v>
      </c>
      <c r="C64" s="19">
        <f>'60h'!H40</f>
        <v>91</v>
      </c>
      <c r="D64">
        <f>'60h'!I40</f>
        <v>16006</v>
      </c>
      <c r="E64">
        <f>'60h'!J40</f>
        <v>6373</v>
      </c>
      <c r="F64">
        <f>'60h'!K40</f>
        <v>9422</v>
      </c>
      <c r="G64">
        <f>'60h'!L40</f>
        <v>9141</v>
      </c>
      <c r="H64">
        <f>'60h'!M40</f>
        <v>8059</v>
      </c>
      <c r="I64">
        <f>'60h'!N40</f>
        <v>8017</v>
      </c>
      <c r="J64">
        <f>'60h'!O40</f>
        <v>84</v>
      </c>
      <c r="K64">
        <f>'60h'!P40</f>
        <v>18852</v>
      </c>
      <c r="L64">
        <f>'60h'!Q40</f>
        <v>218</v>
      </c>
      <c r="M64" s="19">
        <f>'60h'!R40</f>
        <v>70</v>
      </c>
      <c r="P64">
        <f t="shared" si="48"/>
        <v>15785.666666666666</v>
      </c>
      <c r="Q64">
        <f t="shared" si="45"/>
        <v>6152.666666666667</v>
      </c>
      <c r="R64">
        <f t="shared" si="45"/>
        <v>9201.6666666666661</v>
      </c>
      <c r="S64">
        <f t="shared" si="45"/>
        <v>8920.6666666666661</v>
      </c>
      <c r="T64">
        <f t="shared" si="45"/>
        <v>7838.666666666667</v>
      </c>
      <c r="U64">
        <f t="shared" si="45"/>
        <v>7796.666666666667</v>
      </c>
      <c r="V64">
        <f t="shared" si="45"/>
        <v>-136.33333333333334</v>
      </c>
      <c r="W64">
        <f t="shared" si="45"/>
        <v>18631.666666666668</v>
      </c>
      <c r="X64" s="15">
        <f t="shared" si="45"/>
        <v>-2.3333333333333428</v>
      </c>
      <c r="Z64">
        <f t="shared" si="49"/>
        <v>830.24193548387098</v>
      </c>
      <c r="AA64">
        <f t="shared" si="46"/>
        <v>384.94264859228366</v>
      </c>
      <c r="AB64">
        <f t="shared" si="46"/>
        <v>627.95723384895359</v>
      </c>
      <c r="AC64">
        <f t="shared" si="46"/>
        <v>957.83822476735861</v>
      </c>
      <c r="AD64">
        <f t="shared" si="46"/>
        <v>2082.9052258635961</v>
      </c>
      <c r="AE64">
        <f t="shared" si="46"/>
        <v>1928.2769991755977</v>
      </c>
      <c r="AF64">
        <f t="shared" si="46"/>
        <v>155.51330798479088</v>
      </c>
      <c r="AG64">
        <f t="shared" si="46"/>
        <v>824.65329005606372</v>
      </c>
      <c r="AH64" s="15">
        <f t="shared" si="46"/>
        <v>-12.727272727272782</v>
      </c>
      <c r="AK64">
        <f t="shared" si="50"/>
        <v>45.411543562399238</v>
      </c>
      <c r="AL64">
        <f t="shared" si="47"/>
        <v>74.079885366142065</v>
      </c>
      <c r="AM64">
        <f t="shared" si="47"/>
        <v>112.99582529714525</v>
      </c>
      <c r="AN64">
        <f t="shared" si="47"/>
        <v>245.71956821764792</v>
      </c>
      <c r="AO64">
        <f t="shared" si="47"/>
        <v>227.47813283007176</v>
      </c>
      <c r="AP64">
        <f t="shared" si="47"/>
        <v>18.345848104671933</v>
      </c>
    </row>
    <row r="65" spans="1:42" x14ac:dyDescent="0.25">
      <c r="A65" s="4" t="str">
        <f>'60h'!F41</f>
        <v>G</v>
      </c>
      <c r="B65" s="19">
        <f>'60h'!G41</f>
        <v>70</v>
      </c>
      <c r="C65" s="19">
        <f>'60h'!H41</f>
        <v>77</v>
      </c>
      <c r="D65">
        <f>'60h'!I41</f>
        <v>20215</v>
      </c>
      <c r="E65">
        <f>'60h'!J41</f>
        <v>8530</v>
      </c>
      <c r="F65">
        <f>'60h'!K41</f>
        <v>8783</v>
      </c>
      <c r="G65">
        <f>'60h'!L41</f>
        <v>9963</v>
      </c>
      <c r="H65">
        <f>'60h'!M41</f>
        <v>7891</v>
      </c>
      <c r="I65">
        <f>'60h'!N41</f>
        <v>8776</v>
      </c>
      <c r="J65">
        <f>'60h'!O41</f>
        <v>70</v>
      </c>
      <c r="K65">
        <f>'60h'!P41</f>
        <v>21775</v>
      </c>
      <c r="L65">
        <f>'60h'!Q41</f>
        <v>239</v>
      </c>
      <c r="M65" s="19">
        <f>'60h'!R41</f>
        <v>42</v>
      </c>
      <c r="P65">
        <f t="shared" si="48"/>
        <v>19994.666666666668</v>
      </c>
      <c r="Q65">
        <f t="shared" si="45"/>
        <v>8309.6666666666661</v>
      </c>
      <c r="R65">
        <f t="shared" si="45"/>
        <v>8562.6666666666661</v>
      </c>
      <c r="S65">
        <f t="shared" si="45"/>
        <v>9742.6666666666661</v>
      </c>
      <c r="T65">
        <f t="shared" si="45"/>
        <v>7670.666666666667</v>
      </c>
      <c r="U65">
        <f t="shared" si="45"/>
        <v>8555.6666666666661</v>
      </c>
      <c r="V65">
        <f t="shared" si="45"/>
        <v>-150.33333333333334</v>
      </c>
      <c r="W65">
        <f t="shared" si="45"/>
        <v>21554.666666666668</v>
      </c>
      <c r="X65" s="15">
        <f t="shared" si="45"/>
        <v>18.666666666666657</v>
      </c>
      <c r="Z65">
        <f t="shared" si="49"/>
        <v>896.08604720645349</v>
      </c>
      <c r="AA65">
        <f t="shared" si="46"/>
        <v>384.46946329426271</v>
      </c>
      <c r="AB65">
        <f t="shared" si="46"/>
        <v>650</v>
      </c>
      <c r="AC65">
        <f t="shared" si="46"/>
        <v>1221.90635451505</v>
      </c>
      <c r="AD65">
        <f t="shared" si="46"/>
        <v>1803.4482758620691</v>
      </c>
      <c r="AE65">
        <f t="shared" si="46"/>
        <v>2115.9934047815332</v>
      </c>
      <c r="AF65">
        <f t="shared" si="46"/>
        <v>388.79310344827587</v>
      </c>
      <c r="AG65">
        <f t="shared" si="46"/>
        <v>799.70319069997527</v>
      </c>
      <c r="AH65" s="15">
        <f t="shared" si="46"/>
        <v>560.00000000000045</v>
      </c>
      <c r="AK65">
        <f t="shared" si="50"/>
        <v>45.355722065735392</v>
      </c>
      <c r="AL65">
        <f t="shared" si="47"/>
        <v>76.680262432607975</v>
      </c>
      <c r="AM65">
        <f t="shared" si="47"/>
        <v>144.14784604966979</v>
      </c>
      <c r="AN65">
        <f t="shared" si="47"/>
        <v>212.75213396421208</v>
      </c>
      <c r="AO65">
        <f t="shared" si="47"/>
        <v>249.62296859125485</v>
      </c>
      <c r="AP65">
        <f t="shared" si="47"/>
        <v>45.865780314464459</v>
      </c>
    </row>
    <row r="66" spans="1:42" x14ac:dyDescent="0.25">
      <c r="A66" s="4" t="str">
        <f>'60h'!F42</f>
        <v>H</v>
      </c>
      <c r="B66" s="19">
        <f>'60h'!G42</f>
        <v>49</v>
      </c>
      <c r="C66" s="19">
        <f>'60h'!H42</f>
        <v>70</v>
      </c>
      <c r="D66" s="19">
        <f>'60h'!I42</f>
        <v>70</v>
      </c>
      <c r="E66" s="19">
        <f>'60h'!J42</f>
        <v>70</v>
      </c>
      <c r="F66" s="19">
        <f>'60h'!K42</f>
        <v>77</v>
      </c>
      <c r="G66" s="19">
        <f>'60h'!L42</f>
        <v>77</v>
      </c>
      <c r="H66" s="19">
        <f>'60h'!M42</f>
        <v>77</v>
      </c>
      <c r="I66" s="19">
        <f>'60h'!N42</f>
        <v>84</v>
      </c>
      <c r="J66" s="19">
        <f>'60h'!O42</f>
        <v>56</v>
      </c>
      <c r="K66" s="19">
        <f>'60h'!P42</f>
        <v>63</v>
      </c>
      <c r="L66" s="19">
        <f>'60h'!Q42</f>
        <v>42</v>
      </c>
      <c r="M66" s="19">
        <f>'60h'!R42</f>
        <v>49</v>
      </c>
    </row>
    <row r="67" spans="1:42" x14ac:dyDescent="0.25">
      <c r="AJ67" s="4" t="s">
        <v>143</v>
      </c>
    </row>
    <row r="68" spans="1:42" ht="45" x14ac:dyDescent="0.25">
      <c r="A68" s="4" t="s">
        <v>25</v>
      </c>
      <c r="B68" s="16" t="str">
        <f>'72h'!G33</f>
        <v>PBS</v>
      </c>
      <c r="C68" s="16" t="str">
        <f>'72h'!H33</f>
        <v>PBS</v>
      </c>
      <c r="D68" s="16" t="str">
        <f>'72h'!I33</f>
        <v>H2O/ DMSO</v>
      </c>
      <c r="E68" s="16" t="str">
        <f>'72h'!J33</f>
        <v>Vinc/ DMSO</v>
      </c>
      <c r="F68" s="16" t="str">
        <f>'72h'!K33</f>
        <v>Vinc/ SP600125 1µM</v>
      </c>
      <c r="G68" s="16" t="str">
        <f>'72h'!L33</f>
        <v>Vinc/ SP600125 10µM</v>
      </c>
      <c r="H68" s="16" t="str">
        <f>'72h'!M33</f>
        <v>Vinc/ SP600125 100µM</v>
      </c>
      <c r="I68" s="16" t="str">
        <f>'72h'!N33</f>
        <v>H2O/ SP600125 100µM</v>
      </c>
      <c r="J68" s="16" t="str">
        <f>'72h'!O33</f>
        <v>Tox Control</v>
      </c>
      <c r="K68" s="16" t="str">
        <f>'72h'!P33</f>
        <v>H2O/ DMSO</v>
      </c>
      <c r="L68" s="16" t="str">
        <f>'72h'!Q33</f>
        <v>Empty</v>
      </c>
      <c r="M68" s="16" t="str">
        <f>'72h'!R33</f>
        <v xml:space="preserve">PBS </v>
      </c>
      <c r="P68" s="16" t="str">
        <f>$D$2</f>
        <v>H2O/ DMSO</v>
      </c>
      <c r="Q68" s="16" t="str">
        <f>$E$2</f>
        <v>Vinc/ DMSO</v>
      </c>
      <c r="R68" s="16" t="str">
        <f>$F$2</f>
        <v>Vinc/ SP600125 1µM</v>
      </c>
      <c r="S68" s="16" t="str">
        <f>$G$2</f>
        <v>Vinc/ SP600125 10µM</v>
      </c>
      <c r="T68" s="16" t="str">
        <f>$H$2</f>
        <v>Vinc/ SP600125 100µM</v>
      </c>
      <c r="U68" s="16" t="str">
        <f>$I$2</f>
        <v>H2O/ SP600125 100µM</v>
      </c>
      <c r="V68" s="16" t="str">
        <f>$J$2</f>
        <v>Tox Control</v>
      </c>
      <c r="W68" s="16" t="str">
        <f>$K$2</f>
        <v>H2O/ DMSO</v>
      </c>
      <c r="X68" s="17" t="str">
        <f>$L$2</f>
        <v>Empty</v>
      </c>
      <c r="Z68" s="16" t="str">
        <f>$D$2</f>
        <v>H2O/ DMSO</v>
      </c>
      <c r="AA68" s="16" t="str">
        <f>$E$2</f>
        <v>Vinc/ DMSO</v>
      </c>
      <c r="AB68" s="16" t="str">
        <f>$F$2</f>
        <v>Vinc/ SP600125 1µM</v>
      </c>
      <c r="AC68" s="16" t="str">
        <f>$G$2</f>
        <v>Vinc/ SP600125 10µM</v>
      </c>
      <c r="AD68" s="16" t="str">
        <f>$H$2</f>
        <v>Vinc/ SP600125 100µM</v>
      </c>
      <c r="AE68" s="16" t="str">
        <f>$I$2</f>
        <v>H2O/ SP600125 100µM</v>
      </c>
      <c r="AF68" s="16" t="str">
        <f>$J$2</f>
        <v>Tox Control</v>
      </c>
      <c r="AG68" s="16" t="str">
        <f>$K$2</f>
        <v>H2O/ DMSO</v>
      </c>
      <c r="AH68" s="17" t="str">
        <f>$L$2</f>
        <v>Empty</v>
      </c>
      <c r="AJ68" s="16"/>
      <c r="AK68" s="16" t="str">
        <f>$E$2</f>
        <v>Vinc/ DMSO</v>
      </c>
      <c r="AL68" s="16" t="str">
        <f>$F$2</f>
        <v>Vinc/ SP600125 1µM</v>
      </c>
      <c r="AM68" s="16" t="str">
        <f>$G$2</f>
        <v>Vinc/ SP600125 10µM</v>
      </c>
      <c r="AN68" s="16" t="str">
        <f>$H$2</f>
        <v>Vinc/ SP600125 100µM</v>
      </c>
      <c r="AO68" s="16" t="str">
        <f>$I$2</f>
        <v>H2O/ SP600125 100µM</v>
      </c>
      <c r="AP68" s="16" t="str">
        <f>$J$2</f>
        <v>Tox Control</v>
      </c>
    </row>
    <row r="69" spans="1:42" x14ac:dyDescent="0.25">
      <c r="A69" s="4">
        <f>'72h'!F34</f>
        <v>0</v>
      </c>
      <c r="B69" s="4">
        <f>'72h'!G34</f>
        <v>1</v>
      </c>
      <c r="C69" s="4">
        <f>'72h'!H34</f>
        <v>2</v>
      </c>
      <c r="D69" s="4">
        <f>'72h'!I34</f>
        <v>3</v>
      </c>
      <c r="E69" s="4">
        <f>'72h'!J34</f>
        <v>4</v>
      </c>
      <c r="F69" s="4">
        <f>'72h'!K34</f>
        <v>5</v>
      </c>
      <c r="G69" s="4">
        <f>'72h'!L34</f>
        <v>6</v>
      </c>
      <c r="H69" s="4">
        <f>'72h'!M34</f>
        <v>7</v>
      </c>
      <c r="I69" s="4">
        <f>'72h'!N34</f>
        <v>8</v>
      </c>
      <c r="J69" s="4">
        <f>'72h'!O34</f>
        <v>9</v>
      </c>
      <c r="K69" s="4">
        <f>'72h'!P34</f>
        <v>10</v>
      </c>
      <c r="L69" s="4">
        <f>'72h'!Q34</f>
        <v>11</v>
      </c>
      <c r="M69" s="4">
        <f>'72h'!R34</f>
        <v>12</v>
      </c>
      <c r="AJ69" s="4" t="s">
        <v>145</v>
      </c>
    </row>
    <row r="70" spans="1:42" x14ac:dyDescent="0.25">
      <c r="A70" s="4" t="str">
        <f>'72h'!F35</f>
        <v>A</v>
      </c>
      <c r="B70" s="19">
        <f>'72h'!G35</f>
        <v>49</v>
      </c>
      <c r="C70" s="19">
        <f>'72h'!H35</f>
        <v>84</v>
      </c>
      <c r="D70" s="19">
        <f>'72h'!I35</f>
        <v>77</v>
      </c>
      <c r="E70" s="19">
        <f>'72h'!J35</f>
        <v>98</v>
      </c>
      <c r="F70" s="19">
        <f>'72h'!K35</f>
        <v>91</v>
      </c>
      <c r="G70" s="19">
        <f>'72h'!L35</f>
        <v>84</v>
      </c>
      <c r="H70" s="19">
        <f>'72h'!M35</f>
        <v>77</v>
      </c>
      <c r="I70" s="19">
        <f>'72h'!N35</f>
        <v>77</v>
      </c>
      <c r="J70" s="19">
        <f>'72h'!O35</f>
        <v>84</v>
      </c>
      <c r="K70" s="19">
        <f>'72h'!P35</f>
        <v>91</v>
      </c>
      <c r="L70" s="19">
        <f>'72h'!Q35</f>
        <v>63</v>
      </c>
      <c r="M70" s="19">
        <f>'72h'!R35</f>
        <v>42</v>
      </c>
      <c r="N70" s="4" t="s">
        <v>147</v>
      </c>
      <c r="AJ70">
        <f>AVERAGE(Z71:Z76,AG71:AG76)</f>
        <v>786.42860990304496</v>
      </c>
    </row>
    <row r="71" spans="1:42" x14ac:dyDescent="0.25">
      <c r="A71" s="4" t="str">
        <f>'72h'!F36</f>
        <v>B</v>
      </c>
      <c r="B71" s="19">
        <f>'72h'!G36</f>
        <v>56</v>
      </c>
      <c r="C71" s="19">
        <f>'72h'!H36</f>
        <v>77</v>
      </c>
      <c r="D71">
        <f>'72h'!I36</f>
        <v>15929</v>
      </c>
      <c r="E71">
        <f>'72h'!J36</f>
        <v>8902</v>
      </c>
      <c r="F71">
        <f>'72h'!K36</f>
        <v>9472</v>
      </c>
      <c r="G71">
        <f>'72h'!L36</f>
        <v>8607</v>
      </c>
      <c r="H71">
        <f>'72h'!M36</f>
        <v>7047</v>
      </c>
      <c r="I71">
        <f>'72h'!N36</f>
        <v>7279</v>
      </c>
      <c r="J71">
        <f>'72h'!O36</f>
        <v>70</v>
      </c>
      <c r="K71">
        <f>'72h'!P36</f>
        <v>15936</v>
      </c>
      <c r="L71">
        <f>'72h'!Q36</f>
        <v>225</v>
      </c>
      <c r="M71" s="19">
        <f>'72h'!R36</f>
        <v>63</v>
      </c>
      <c r="N71">
        <f>AVERAGE(L71:L76)</f>
        <v>212.16666666666666</v>
      </c>
      <c r="P71">
        <f>D71-$N$71</f>
        <v>15716.833333333334</v>
      </c>
      <c r="Q71">
        <f t="shared" ref="Q71:X76" si="51">E71-$N$71</f>
        <v>8689.8333333333339</v>
      </c>
      <c r="R71">
        <f t="shared" si="51"/>
        <v>9259.8333333333339</v>
      </c>
      <c r="S71">
        <f t="shared" si="51"/>
        <v>8394.8333333333339</v>
      </c>
      <c r="T71">
        <f t="shared" si="51"/>
        <v>6834.833333333333</v>
      </c>
      <c r="U71">
        <f t="shared" si="51"/>
        <v>7066.833333333333</v>
      </c>
      <c r="V71">
        <f t="shared" si="51"/>
        <v>-142.16666666666666</v>
      </c>
      <c r="W71">
        <f t="shared" si="51"/>
        <v>15723.833333333334</v>
      </c>
      <c r="X71" s="15">
        <f t="shared" si="51"/>
        <v>12.833333333333343</v>
      </c>
      <c r="Z71">
        <f>(P71/P5)*100</f>
        <v>741.94335169158137</v>
      </c>
      <c r="AA71">
        <f t="shared" ref="AA71:AH76" si="52">(Q71/Q5)*100</f>
        <v>485.91798695246979</v>
      </c>
      <c r="AB71">
        <f t="shared" si="52"/>
        <v>738.22747807600319</v>
      </c>
      <c r="AC71">
        <f t="shared" si="52"/>
        <v>1071.6808510638298</v>
      </c>
      <c r="AD71">
        <f t="shared" si="52"/>
        <v>1850.5866425992781</v>
      </c>
      <c r="AE71">
        <f t="shared" si="52"/>
        <v>1950.3679852805888</v>
      </c>
      <c r="AF71">
        <f t="shared" si="52"/>
        <v>150.17605633802816</v>
      </c>
      <c r="AG71">
        <f t="shared" si="52"/>
        <v>889.69256884194647</v>
      </c>
      <c r="AH71" s="15">
        <f t="shared" si="52"/>
        <v>385.00000000000085</v>
      </c>
      <c r="AK71">
        <f>(AA71/$AJ$70)*100</f>
        <v>61.787933556025678</v>
      </c>
      <c r="AL71">
        <f t="shared" ref="AL71:AP76" si="53">(AB71/$AJ$70)*100</f>
        <v>93.87088271966806</v>
      </c>
      <c r="AM71">
        <f t="shared" si="53"/>
        <v>136.27185450386301</v>
      </c>
      <c r="AN71">
        <f t="shared" si="53"/>
        <v>235.31527455841518</v>
      </c>
      <c r="AO71">
        <f t="shared" si="53"/>
        <v>248.00318308880449</v>
      </c>
      <c r="AP71">
        <f t="shared" si="53"/>
        <v>19.095955366697893</v>
      </c>
    </row>
    <row r="72" spans="1:42" x14ac:dyDescent="0.25">
      <c r="A72" s="4" t="str">
        <f>'72h'!F37</f>
        <v>C</v>
      </c>
      <c r="B72" s="19">
        <f>'72h'!G37</f>
        <v>63</v>
      </c>
      <c r="C72" s="19">
        <f>'72h'!H37</f>
        <v>112</v>
      </c>
      <c r="D72">
        <f>'72h'!I37</f>
        <v>18212</v>
      </c>
      <c r="E72">
        <f>'72h'!J37</f>
        <v>9148</v>
      </c>
      <c r="F72">
        <f>'72h'!K37</f>
        <v>9331</v>
      </c>
      <c r="G72">
        <f>'72h'!L37</f>
        <v>9057</v>
      </c>
      <c r="H72">
        <f>'72h'!M37</f>
        <v>6345</v>
      </c>
      <c r="I72">
        <f>'72h'!N37</f>
        <v>6921</v>
      </c>
      <c r="J72">
        <f>'72h'!O37</f>
        <v>63</v>
      </c>
      <c r="K72">
        <f>'72h'!P37</f>
        <v>17313</v>
      </c>
      <c r="L72">
        <f>'72h'!Q37</f>
        <v>204</v>
      </c>
      <c r="M72" s="19">
        <f>'72h'!R37</f>
        <v>70</v>
      </c>
      <c r="P72">
        <f t="shared" ref="P72:P76" si="54">D72-$N$71</f>
        <v>17999.833333333332</v>
      </c>
      <c r="Q72">
        <f t="shared" si="51"/>
        <v>8935.8333333333339</v>
      </c>
      <c r="R72">
        <f t="shared" si="51"/>
        <v>9118.8333333333339</v>
      </c>
      <c r="S72">
        <f t="shared" si="51"/>
        <v>8844.8333333333339</v>
      </c>
      <c r="T72">
        <f t="shared" si="51"/>
        <v>6132.833333333333</v>
      </c>
      <c r="U72">
        <f t="shared" si="51"/>
        <v>6708.833333333333</v>
      </c>
      <c r="V72">
        <f t="shared" si="51"/>
        <v>-149.16666666666666</v>
      </c>
      <c r="W72">
        <f t="shared" si="51"/>
        <v>17100.833333333332</v>
      </c>
      <c r="X72" s="15">
        <f t="shared" si="51"/>
        <v>-8.1666666666666572</v>
      </c>
      <c r="Z72">
        <f t="shared" ref="Z72:Z76" si="55">(P72/P6)*100</f>
        <v>759.0596007871801</v>
      </c>
      <c r="AA72">
        <f t="shared" si="52"/>
        <v>473.46344048039566</v>
      </c>
      <c r="AB72">
        <f t="shared" si="52"/>
        <v>688.56028190284428</v>
      </c>
      <c r="AC72">
        <f t="shared" si="52"/>
        <v>1052.538675128917</v>
      </c>
      <c r="AD72">
        <f t="shared" si="52"/>
        <v>1660.5144404332129</v>
      </c>
      <c r="AE72">
        <f t="shared" si="52"/>
        <v>1782.6837909654562</v>
      </c>
      <c r="AF72">
        <f t="shared" si="52"/>
        <v>184.91735537190078</v>
      </c>
      <c r="AG72">
        <f t="shared" si="52"/>
        <v>804.61888331242142</v>
      </c>
      <c r="AH72" s="15">
        <f t="shared" si="52"/>
        <v>222.72727272727218</v>
      </c>
      <c r="AK72">
        <f t="shared" ref="AK72:AK76" si="56">(AA72/$AJ$70)*100</f>
        <v>60.204249250134311</v>
      </c>
      <c r="AL72">
        <f t="shared" si="53"/>
        <v>87.555344913981898</v>
      </c>
      <c r="AM72">
        <f t="shared" si="53"/>
        <v>133.83779047136645</v>
      </c>
      <c r="AN72">
        <f t="shared" si="53"/>
        <v>211.14624004306378</v>
      </c>
      <c r="AO72">
        <f t="shared" si="53"/>
        <v>226.68094325627789</v>
      </c>
      <c r="AP72">
        <f t="shared" si="53"/>
        <v>23.513559024092263</v>
      </c>
    </row>
    <row r="73" spans="1:42" x14ac:dyDescent="0.25">
      <c r="A73" s="4" t="str">
        <f>'72h'!F38</f>
        <v>D</v>
      </c>
      <c r="B73" s="19">
        <f>'72h'!G38</f>
        <v>56</v>
      </c>
      <c r="C73" s="19">
        <f>'72h'!H38</f>
        <v>91</v>
      </c>
      <c r="D73">
        <f>'72h'!I38</f>
        <v>19006</v>
      </c>
      <c r="E73">
        <f>'72h'!J38</f>
        <v>7314</v>
      </c>
      <c r="F73">
        <f>'72h'!K38</f>
        <v>8523</v>
      </c>
      <c r="G73">
        <f>'72h'!L38</f>
        <v>4609</v>
      </c>
      <c r="H73">
        <f>'72h'!M38</f>
        <v>7546</v>
      </c>
      <c r="I73">
        <f>'72h'!N38</f>
        <v>4209</v>
      </c>
      <c r="J73">
        <f>'72h'!O38</f>
        <v>63</v>
      </c>
      <c r="K73">
        <f>'72h'!P38</f>
        <v>18248</v>
      </c>
      <c r="L73">
        <f>'72h'!Q38</f>
        <v>218</v>
      </c>
      <c r="M73" s="19">
        <f>'72h'!R38</f>
        <v>91</v>
      </c>
      <c r="P73">
        <f t="shared" si="54"/>
        <v>18793.833333333332</v>
      </c>
      <c r="Q73">
        <f t="shared" si="51"/>
        <v>7101.833333333333</v>
      </c>
      <c r="R73">
        <f t="shared" si="51"/>
        <v>8310.8333333333339</v>
      </c>
      <c r="S73">
        <f t="shared" si="51"/>
        <v>4396.833333333333</v>
      </c>
      <c r="T73">
        <f t="shared" si="51"/>
        <v>7333.833333333333</v>
      </c>
      <c r="U73">
        <f t="shared" si="51"/>
        <v>3996.8333333333335</v>
      </c>
      <c r="V73">
        <f t="shared" si="51"/>
        <v>-149.16666666666666</v>
      </c>
      <c r="W73">
        <f t="shared" si="51"/>
        <v>18035.833333333332</v>
      </c>
      <c r="X73" s="15">
        <f t="shared" si="51"/>
        <v>5.8333333333333428</v>
      </c>
      <c r="Z73">
        <f t="shared" si="55"/>
        <v>799.62416678485317</v>
      </c>
      <c r="AA73">
        <f t="shared" si="52"/>
        <v>413.29776915615906</v>
      </c>
      <c r="AB73">
        <f t="shared" si="52"/>
        <v>658.89270613107828</v>
      </c>
      <c r="AC73">
        <f t="shared" si="52"/>
        <v>683.4455958549222</v>
      </c>
      <c r="AD73">
        <f t="shared" si="52"/>
        <v>2024.0570377184913</v>
      </c>
      <c r="AE73">
        <f t="shared" si="52"/>
        <v>1649.3122420907841</v>
      </c>
      <c r="AF73">
        <f t="shared" si="52"/>
        <v>283.22784810126575</v>
      </c>
      <c r="AG73">
        <f t="shared" si="52"/>
        <v>829.10665032178963</v>
      </c>
      <c r="AH73" s="15">
        <f t="shared" si="52"/>
        <v>175.00000000000054</v>
      </c>
      <c r="AK73">
        <f t="shared" si="56"/>
        <v>52.553755541410496</v>
      </c>
      <c r="AL73">
        <f t="shared" si="53"/>
        <v>83.782901312848992</v>
      </c>
      <c r="AM73">
        <f t="shared" si="53"/>
        <v>86.904976147699017</v>
      </c>
      <c r="AN73">
        <f t="shared" si="53"/>
        <v>257.37327104211374</v>
      </c>
      <c r="AO73">
        <f t="shared" si="53"/>
        <v>209.72180072316036</v>
      </c>
      <c r="AP73">
        <f t="shared" si="53"/>
        <v>36.014438505255242</v>
      </c>
    </row>
    <row r="74" spans="1:42" x14ac:dyDescent="0.25">
      <c r="A74" s="4" t="str">
        <f>'72h'!F39</f>
        <v>E</v>
      </c>
      <c r="B74" s="19">
        <f>'72h'!G39</f>
        <v>63</v>
      </c>
      <c r="C74" s="19">
        <f>'72h'!H39</f>
        <v>84</v>
      </c>
      <c r="D74">
        <f>'72h'!I39</f>
        <v>18585</v>
      </c>
      <c r="E74">
        <f>'72h'!J39</f>
        <v>6851</v>
      </c>
      <c r="F74">
        <f>'72h'!K39</f>
        <v>10230</v>
      </c>
      <c r="G74">
        <f>'72h'!L39</f>
        <v>8586</v>
      </c>
      <c r="H74">
        <f>'72h'!M39</f>
        <v>7153</v>
      </c>
      <c r="I74">
        <f>'72h'!N39</f>
        <v>8312</v>
      </c>
      <c r="J74">
        <f>'72h'!O39</f>
        <v>70</v>
      </c>
      <c r="K74">
        <f>'72h'!P39</f>
        <v>18472</v>
      </c>
      <c r="L74">
        <f>'72h'!Q39</f>
        <v>225</v>
      </c>
      <c r="M74" s="19">
        <f>'72h'!R39</f>
        <v>84</v>
      </c>
      <c r="P74">
        <f t="shared" si="54"/>
        <v>18372.833333333332</v>
      </c>
      <c r="Q74">
        <f t="shared" si="51"/>
        <v>6638.833333333333</v>
      </c>
      <c r="R74">
        <f t="shared" si="51"/>
        <v>10017.833333333334</v>
      </c>
      <c r="S74">
        <f t="shared" si="51"/>
        <v>8373.8333333333339</v>
      </c>
      <c r="T74">
        <f t="shared" si="51"/>
        <v>6940.833333333333</v>
      </c>
      <c r="U74">
        <f t="shared" si="51"/>
        <v>8099.833333333333</v>
      </c>
      <c r="V74">
        <f t="shared" si="51"/>
        <v>-142.16666666666666</v>
      </c>
      <c r="W74">
        <f t="shared" si="51"/>
        <v>18259.833333333332</v>
      </c>
      <c r="X74" s="15">
        <f t="shared" si="51"/>
        <v>12.833333333333343</v>
      </c>
      <c r="Z74">
        <f t="shared" si="55"/>
        <v>719.28096045935001</v>
      </c>
      <c r="AA74">
        <f t="shared" si="52"/>
        <v>362.71171007102532</v>
      </c>
      <c r="AB74">
        <f t="shared" si="52"/>
        <v>670.83705357142867</v>
      </c>
      <c r="AC74">
        <f t="shared" si="52"/>
        <v>1041.0899295482802</v>
      </c>
      <c r="AD74">
        <f t="shared" si="52"/>
        <v>1915.5933762649493</v>
      </c>
      <c r="AE74">
        <f t="shared" si="52"/>
        <v>2279.5028142589117</v>
      </c>
      <c r="AF74">
        <f t="shared" si="52"/>
        <v>192.98642533936649</v>
      </c>
      <c r="AG74">
        <f t="shared" si="52"/>
        <v>788.64814281600911</v>
      </c>
      <c r="AH74" s="15">
        <f t="shared" si="52"/>
        <v>-52.027027027027053</v>
      </c>
      <c r="AK74">
        <f t="shared" si="56"/>
        <v>46.121377770798844</v>
      </c>
      <c r="AL74">
        <f t="shared" si="53"/>
        <v>85.301710177371731</v>
      </c>
      <c r="AM74">
        <f t="shared" si="53"/>
        <v>132.38200091380591</v>
      </c>
      <c r="AN74">
        <f t="shared" si="53"/>
        <v>243.58134382993944</v>
      </c>
      <c r="AO74">
        <f t="shared" si="53"/>
        <v>289.85502123834743</v>
      </c>
      <c r="AP74">
        <f t="shared" si="53"/>
        <v>24.539598751774669</v>
      </c>
    </row>
    <row r="75" spans="1:42" x14ac:dyDescent="0.25">
      <c r="A75" s="4" t="str">
        <f>'72h'!F40</f>
        <v>F</v>
      </c>
      <c r="B75" s="19">
        <f>'72h'!G40</f>
        <v>63</v>
      </c>
      <c r="C75" s="19">
        <f>'72h'!H40</f>
        <v>91</v>
      </c>
      <c r="D75">
        <f>'72h'!I40</f>
        <v>14741</v>
      </c>
      <c r="E75">
        <f>'72h'!J40</f>
        <v>4968</v>
      </c>
      <c r="F75">
        <f>'72h'!K40</f>
        <v>7694</v>
      </c>
      <c r="G75">
        <f>'72h'!L40</f>
        <v>7441</v>
      </c>
      <c r="H75">
        <f>'72h'!M40</f>
        <v>7265</v>
      </c>
      <c r="I75">
        <f>'72h'!N40</f>
        <v>7525</v>
      </c>
      <c r="J75">
        <f>'72h'!O40</f>
        <v>70</v>
      </c>
      <c r="K75">
        <f>'72h'!P40</f>
        <v>17278</v>
      </c>
      <c r="L75">
        <f>'72h'!Q40</f>
        <v>204</v>
      </c>
      <c r="M75" s="19">
        <f>'72h'!R40</f>
        <v>70</v>
      </c>
      <c r="P75">
        <f t="shared" si="54"/>
        <v>14528.833333333334</v>
      </c>
      <c r="Q75">
        <f t="shared" si="51"/>
        <v>4755.833333333333</v>
      </c>
      <c r="R75">
        <f t="shared" si="51"/>
        <v>7481.833333333333</v>
      </c>
      <c r="S75">
        <f t="shared" si="51"/>
        <v>7228.833333333333</v>
      </c>
      <c r="T75">
        <f t="shared" si="51"/>
        <v>7052.833333333333</v>
      </c>
      <c r="U75">
        <f t="shared" si="51"/>
        <v>7312.833333333333</v>
      </c>
      <c r="V75">
        <f t="shared" si="51"/>
        <v>-142.16666666666666</v>
      </c>
      <c r="W75">
        <f t="shared" si="51"/>
        <v>17065.833333333332</v>
      </c>
      <c r="X75" s="15">
        <f t="shared" si="51"/>
        <v>-8.1666666666666572</v>
      </c>
      <c r="Z75">
        <f t="shared" si="55"/>
        <v>764.13920056100983</v>
      </c>
      <c r="AA75">
        <f t="shared" si="52"/>
        <v>297.54953076120955</v>
      </c>
      <c r="AB75">
        <f t="shared" si="52"/>
        <v>510.58917197452229</v>
      </c>
      <c r="AC75">
        <f t="shared" si="52"/>
        <v>776.18110236220468</v>
      </c>
      <c r="AD75">
        <f t="shared" si="52"/>
        <v>1874.0921169176261</v>
      </c>
      <c r="AE75">
        <f t="shared" si="52"/>
        <v>1808.6150041220114</v>
      </c>
      <c r="AF75">
        <f t="shared" si="52"/>
        <v>162.16730038022811</v>
      </c>
      <c r="AG75">
        <f t="shared" si="52"/>
        <v>755.34818530539974</v>
      </c>
      <c r="AH75" s="15">
        <f t="shared" si="52"/>
        <v>-44.545454545454504</v>
      </c>
      <c r="AK75">
        <f t="shared" si="56"/>
        <v>37.8355424782795</v>
      </c>
      <c r="AL75">
        <f t="shared" si="53"/>
        <v>64.925050480738534</v>
      </c>
      <c r="AM75">
        <f t="shared" si="53"/>
        <v>98.696956416412206</v>
      </c>
      <c r="AN75">
        <f t="shared" si="53"/>
        <v>238.30416306302413</v>
      </c>
      <c r="AO75">
        <f t="shared" si="53"/>
        <v>229.97828173430602</v>
      </c>
      <c r="AP75">
        <f t="shared" si="53"/>
        <v>20.620727468221297</v>
      </c>
    </row>
    <row r="76" spans="1:42" x14ac:dyDescent="0.25">
      <c r="A76" s="4" t="str">
        <f>'72h'!F41</f>
        <v>G</v>
      </c>
      <c r="B76" s="19">
        <f>'72h'!G41</f>
        <v>63</v>
      </c>
      <c r="C76" s="19">
        <f>'72h'!H41</f>
        <v>70</v>
      </c>
      <c r="D76">
        <f>'72h'!I41</f>
        <v>18831</v>
      </c>
      <c r="E76">
        <f>'72h'!J41</f>
        <v>6851</v>
      </c>
      <c r="F76">
        <f>'72h'!K41</f>
        <v>7181</v>
      </c>
      <c r="G76">
        <f>'72h'!L41</f>
        <v>8411</v>
      </c>
      <c r="H76">
        <f>'72h'!M41</f>
        <v>7083</v>
      </c>
      <c r="I76">
        <f>'72h'!N41</f>
        <v>8453</v>
      </c>
      <c r="J76">
        <f>'72h'!O41</f>
        <v>56</v>
      </c>
      <c r="K76">
        <f>'72h'!P41</f>
        <v>20461</v>
      </c>
      <c r="L76">
        <f>'72h'!Q41</f>
        <v>197</v>
      </c>
      <c r="M76" s="19">
        <f>'72h'!R41</f>
        <v>63</v>
      </c>
      <c r="P76">
        <f t="shared" si="54"/>
        <v>18618.833333333332</v>
      </c>
      <c r="Q76">
        <f t="shared" si="51"/>
        <v>6638.833333333333</v>
      </c>
      <c r="R76">
        <f t="shared" si="51"/>
        <v>6968.833333333333</v>
      </c>
      <c r="S76">
        <f t="shared" si="51"/>
        <v>8198.8333333333339</v>
      </c>
      <c r="T76">
        <f t="shared" si="51"/>
        <v>6870.833333333333</v>
      </c>
      <c r="U76">
        <f t="shared" si="51"/>
        <v>8240.8333333333339</v>
      </c>
      <c r="V76">
        <f t="shared" si="51"/>
        <v>-156.16666666666666</v>
      </c>
      <c r="W76">
        <f t="shared" si="51"/>
        <v>20248.833333333332</v>
      </c>
      <c r="X76" s="15">
        <f t="shared" si="51"/>
        <v>-15.166666666666657</v>
      </c>
      <c r="Z76">
        <f t="shared" si="55"/>
        <v>834.4263519569763</v>
      </c>
      <c r="AA76">
        <f t="shared" si="52"/>
        <v>307.16378778531765</v>
      </c>
      <c r="AB76">
        <f t="shared" si="52"/>
        <v>529.01062753036433</v>
      </c>
      <c r="AC76">
        <f t="shared" si="52"/>
        <v>1028.2817725752509</v>
      </c>
      <c r="AD76">
        <f t="shared" si="52"/>
        <v>1615.3996865203762</v>
      </c>
      <c r="AE76">
        <f t="shared" si="52"/>
        <v>2038.1286067600993</v>
      </c>
      <c r="AF76">
        <f t="shared" si="52"/>
        <v>403.8793103448275</v>
      </c>
      <c r="AG76">
        <f t="shared" si="52"/>
        <v>751.2552559980212</v>
      </c>
      <c r="AH76" s="15">
        <f t="shared" si="52"/>
        <v>-455.00000000000034</v>
      </c>
      <c r="AK76">
        <f t="shared" si="56"/>
        <v>39.058063747602773</v>
      </c>
      <c r="AL76">
        <f t="shared" si="53"/>
        <v>67.267469782868588</v>
      </c>
      <c r="AM76">
        <f t="shared" si="53"/>
        <v>130.75335251371678</v>
      </c>
      <c r="AN76">
        <f t="shared" si="53"/>
        <v>205.40957770083304</v>
      </c>
      <c r="AO76">
        <f t="shared" si="53"/>
        <v>259.16257128684197</v>
      </c>
      <c r="AP76">
        <f t="shared" si="53"/>
        <v>51.356131409641861</v>
      </c>
    </row>
    <row r="77" spans="1:42" x14ac:dyDescent="0.25">
      <c r="A77" s="4" t="str">
        <f>'72h'!F42</f>
        <v>H</v>
      </c>
      <c r="B77" s="19">
        <f>'72h'!G42</f>
        <v>49</v>
      </c>
      <c r="C77" s="19">
        <f>'72h'!H42</f>
        <v>56</v>
      </c>
      <c r="D77" s="19">
        <f>'72h'!I42</f>
        <v>56</v>
      </c>
      <c r="E77" s="19">
        <f>'72h'!J42</f>
        <v>77</v>
      </c>
      <c r="F77" s="19">
        <f>'72h'!K42</f>
        <v>56</v>
      </c>
      <c r="G77" s="19">
        <f>'72h'!L42</f>
        <v>77</v>
      </c>
      <c r="H77" s="19">
        <f>'72h'!M42</f>
        <v>70</v>
      </c>
      <c r="I77" s="19">
        <f>'72h'!N42</f>
        <v>63</v>
      </c>
      <c r="J77" s="19">
        <f>'72h'!O42</f>
        <v>63</v>
      </c>
      <c r="K77" s="19">
        <f>'72h'!P42</f>
        <v>63</v>
      </c>
      <c r="L77" s="19">
        <f>'72h'!Q42</f>
        <v>42</v>
      </c>
      <c r="M77" s="19">
        <f>'72h'!R42</f>
        <v>35</v>
      </c>
    </row>
  </sheetData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Prism6.Document" shapeId="9218" r:id="rId4">
          <objectPr defaultSize="0" r:id="rId5">
            <anchor moveWithCells="1">
              <from>
                <xdr:col>51</xdr:col>
                <xdr:colOff>0</xdr:colOff>
                <xdr:row>2</xdr:row>
                <xdr:rowOff>0</xdr:rowOff>
              </from>
              <to>
                <xdr:col>58</xdr:col>
                <xdr:colOff>428625</xdr:colOff>
                <xdr:row>12</xdr:row>
                <xdr:rowOff>361950</xdr:rowOff>
              </to>
            </anchor>
          </objectPr>
        </oleObject>
      </mc:Choice>
      <mc:Fallback>
        <oleObject progId="Prism6.Document" shapeId="9218" r:id="rId4"/>
      </mc:Fallback>
    </mc:AlternateContent>
  </oleObjec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4A34C7845C88B4589819AB139DE35DD" ma:contentTypeVersion="14" ma:contentTypeDescription="Create a new document." ma:contentTypeScope="" ma:versionID="07a75e5375bab7a84fbf36af629c6ce6">
  <xsd:schema xmlns:xsd="http://www.w3.org/2001/XMLSchema" xmlns:xs="http://www.w3.org/2001/XMLSchema" xmlns:p="http://schemas.microsoft.com/office/2006/metadata/properties" xmlns:ns3="d0d5103c-b90a-4a38-b610-628dbca45d0e" xmlns:ns4="63bc265c-ce59-4c31-a2a5-336a7fcf9d48" targetNamespace="http://schemas.microsoft.com/office/2006/metadata/properties" ma:root="true" ma:fieldsID="b9fed4a3f9d07353ec41ba2c0b903f76" ns3:_="" ns4:_="">
    <xsd:import namespace="d0d5103c-b90a-4a38-b610-628dbca45d0e"/>
    <xsd:import namespace="63bc265c-ce59-4c31-a2a5-336a7fcf9d4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d5103c-b90a-4a38-b610-628dbca45d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bc265c-ce59-4c31-a2a5-336a7fcf9d4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D9C0850-62D7-4D71-9451-5A8C8AAF680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E48D764-09BC-48E7-894E-5530288D32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d5103c-b90a-4a38-b610-628dbca45d0e"/>
    <ds:schemaRef ds:uri="63bc265c-ce59-4c31-a2a5-336a7fcf9d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DEF669D-AD7B-4216-95EB-39F110DC42E1}">
  <ds:schemaRefs>
    <ds:schemaRef ds:uri="d0d5103c-b90a-4a38-b610-628dbca45d0e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63bc265c-ce59-4c31-a2a5-336a7fcf9d48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plate4_MT_lumi_PTX_SP_0h</vt:lpstr>
      <vt:lpstr>12h</vt:lpstr>
      <vt:lpstr>24h</vt:lpstr>
      <vt:lpstr>36h</vt:lpstr>
      <vt:lpstr>48h</vt:lpstr>
      <vt:lpstr>60h</vt:lpstr>
      <vt:lpstr>72h</vt:lpstr>
      <vt:lpstr>All</vt:lpstr>
    </vt:vector>
  </TitlesOfParts>
  <Company>Charité Universitaetsmedizin Berlin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Hew, Lois Shi-Qi</dc:creator>
  <cp:lastModifiedBy>Hew, Lois Shi-Qi</cp:lastModifiedBy>
  <dcterms:created xsi:type="dcterms:W3CDTF">2022-07-18T14:22:19Z</dcterms:created>
  <dcterms:modified xsi:type="dcterms:W3CDTF">2025-08-30T07:44:03Z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0x010100E4A34C7845C88B4589819AB139DE35DD</vt:lpwstr>
  </property>
</Properties>
</file>